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nenti\Desktop\"/>
    </mc:Choice>
  </mc:AlternateContent>
  <bookViews>
    <workbookView xWindow="0" yWindow="0" windowWidth="21600" windowHeight="9345" tabRatio="857"/>
  </bookViews>
  <sheets>
    <sheet name="lotto 18" sheetId="21" r:id="rId1"/>
    <sheet name="lotto 17" sheetId="24" r:id="rId2"/>
    <sheet name="lotto 16" sheetId="19" r:id="rId3"/>
    <sheet name="lotto 15" sheetId="18" r:id="rId4"/>
    <sheet name="lotto 14" sheetId="17" r:id="rId5"/>
    <sheet name="lotto 13" sheetId="16" r:id="rId6"/>
    <sheet name="lotto 12-rettif" sheetId="15" r:id="rId7"/>
    <sheet name="lotto 11" sheetId="14" r:id="rId8"/>
    <sheet name="lotto 10" sheetId="13" r:id="rId9"/>
    <sheet name="lotto 9-rettif" sheetId="12" r:id="rId10"/>
    <sheet name="lotto 8-rettif" sheetId="11" r:id="rId11"/>
    <sheet name="lotto 7-rettif" sheetId="10" r:id="rId12"/>
    <sheet name="lotto 6" sheetId="9" r:id="rId13"/>
    <sheet name="lotto 5" sheetId="8" r:id="rId14"/>
    <sheet name="lotto 4" sheetId="7" r:id="rId15"/>
    <sheet name="lotto 3-rettif" sheetId="6" r:id="rId16"/>
    <sheet name="lotto 2" sheetId="4" r:id="rId17"/>
    <sheet name="lotto 1-rettif" sheetId="1" r:id="rId18"/>
  </sheets>
  <definedNames>
    <definedName name="_xlnm.Print_Area" localSheetId="8">'lotto 10'!$A$1:$O$32</definedName>
    <definedName name="_xlnm.Print_Area" localSheetId="7">'lotto 11'!$A$1:$O$113</definedName>
    <definedName name="_xlnm.Print_Area" localSheetId="3">'lotto 15'!$A$1:$N$16</definedName>
    <definedName name="_xlnm.Print_Area" localSheetId="2">'lotto 16'!$A$1:$N$70</definedName>
    <definedName name="_xlnm.Print_Area" localSheetId="1">'lotto 17'!$A$1:$O$83</definedName>
    <definedName name="_xlnm.Print_Area" localSheetId="17">'lotto 1-rettif'!$A$1:$P$45</definedName>
    <definedName name="_xlnm.Print_Area" localSheetId="16">'lotto 2'!$A$1:$P$29</definedName>
    <definedName name="_xlnm.Print_Area" localSheetId="15">'lotto 3-rettif'!$A$1:$O$53</definedName>
    <definedName name="_xlnm.Print_Area" localSheetId="14">'lotto 4'!$A$1:$O$30</definedName>
    <definedName name="_xlnm.Print_Area" localSheetId="12">'lotto 6'!$A$1:$O$31</definedName>
    <definedName name="_xlnm.Print_Area" localSheetId="11">'lotto 7-rettif'!$A$1:$O$34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5" l="1"/>
  <c r="J15" i="15"/>
  <c r="J16" i="15"/>
  <c r="J19" i="15"/>
  <c r="J20" i="15"/>
  <c r="J22" i="15"/>
  <c r="J21" i="15"/>
  <c r="J14" i="15"/>
  <c r="J20" i="11" l="1"/>
  <c r="J24" i="10"/>
  <c r="J16" i="10"/>
  <c r="J15" i="10"/>
  <c r="J14" i="10"/>
  <c r="J13" i="12"/>
  <c r="J7" i="12"/>
  <c r="J6" i="12"/>
  <c r="J5" i="12"/>
  <c r="J43" i="6"/>
  <c r="J34" i="1" l="1"/>
  <c r="J24" i="6" l="1"/>
  <c r="C7" i="12" l="1"/>
  <c r="C6" i="12"/>
  <c r="C5" i="12"/>
  <c r="J6" i="11"/>
  <c r="J5" i="11"/>
  <c r="J17" i="10" l="1"/>
  <c r="J18" i="10"/>
  <c r="J25" i="1" l="1"/>
  <c r="E64" i="24" l="1"/>
  <c r="E63" i="24"/>
  <c r="E62" i="24"/>
  <c r="E61" i="24"/>
  <c r="D63" i="24"/>
  <c r="D62" i="24"/>
  <c r="D61" i="24" l="1"/>
  <c r="D64" i="24" l="1"/>
  <c r="D65" i="24" s="1"/>
  <c r="E65" i="24" l="1"/>
  <c r="F65" i="24" l="1"/>
</calcChain>
</file>

<file path=xl/sharedStrings.xml><?xml version="1.0" encoding="utf-8"?>
<sst xmlns="http://schemas.openxmlformats.org/spreadsheetml/2006/main" count="1476" uniqueCount="1002">
  <si>
    <t>CND</t>
  </si>
  <si>
    <t>Dati del Fornitore</t>
  </si>
  <si>
    <t>Denominazione</t>
  </si>
  <si>
    <t>Ragione sociale</t>
  </si>
  <si>
    <t>Nazionalità</t>
  </si>
  <si>
    <t>Partita IVA</t>
  </si>
  <si>
    <t>TIMBRO E FIRMA LEGGIBILE</t>
  </si>
  <si>
    <t>Marca/modello/nome commerciale del prodotto offerto</t>
  </si>
  <si>
    <t>Codice prodotto offerto</t>
  </si>
  <si>
    <t># offerta_______ del ___________</t>
  </si>
  <si>
    <t>Descrizione prodotto</t>
  </si>
  <si>
    <t>N. Posizione</t>
  </si>
  <si>
    <t>1.1</t>
  </si>
  <si>
    <t>1.2</t>
  </si>
  <si>
    <t>1.3</t>
  </si>
  <si>
    <t>1.4</t>
  </si>
  <si>
    <t>Ansa sterile forma a L aperta in polistirolo</t>
  </si>
  <si>
    <t>1.5</t>
  </si>
  <si>
    <t>1.6</t>
  </si>
  <si>
    <t>1.7</t>
  </si>
  <si>
    <t>1.8</t>
  </si>
  <si>
    <t>1.9</t>
  </si>
  <si>
    <t>1.11</t>
  </si>
  <si>
    <t>1.13</t>
  </si>
  <si>
    <t>Piastra per micrometodi in polistirolo fondo a "U", confezionato singolarmente 96 pozzetti</t>
  </si>
  <si>
    <t>1.12</t>
  </si>
  <si>
    <t>1.16</t>
  </si>
  <si>
    <t>Piastra per micrometodi in polistirolo trasparente fondo a “U” c/coperchio, confezionato singolarmente 96 pozzetti</t>
  </si>
  <si>
    <t>1.17</t>
  </si>
  <si>
    <t>Pipetta Pasteur di trasferimento in polietilene graduata da 1 ml, confezionata singolarmente</t>
  </si>
  <si>
    <t>1.14</t>
  </si>
  <si>
    <t>1.18</t>
  </si>
  <si>
    <t>Pipetta Pasteur di trasferimento in polietilene graduata 3,0 ml, confezionata singolarmente</t>
  </si>
  <si>
    <t>1.15</t>
  </si>
  <si>
    <t>1.19</t>
  </si>
  <si>
    <t>Pipetta Sierologica in polistirolo trasparente apirogena diluiz.1 mlx1/10, confezionato singolarmente, 1ml</t>
  </si>
  <si>
    <t>1.20</t>
  </si>
  <si>
    <t>Pipetta Sierologica in polistirolo trasparente apirogena diluiz.1 mlx1/10, confezionato singolarmente, 2ml</t>
  </si>
  <si>
    <t>1.21</t>
  </si>
  <si>
    <t>Pipetta Sierologica in polistirolo trasparente apirogena diluiz.1mlx1/10, confezionato singolarmente, 5ml</t>
  </si>
  <si>
    <t>1.22</t>
  </si>
  <si>
    <t>Pipetta Sierologica in polistirolo trasparente apirogena diluiz.1mlx1/10, confezionato singolarmente, 10ml</t>
  </si>
  <si>
    <t>Pipetta Sierologica in polistirolo trasparente apirogena diluiz.1mlx1/10, confezionato singolarmente, 25ml</t>
  </si>
  <si>
    <t>1.23</t>
  </si>
  <si>
    <t>1.24</t>
  </si>
  <si>
    <t>Provetta in polistirolo trasparente comprensiva di tappo a pressione inserito, capacità 5ml (tolleranza +/- 5%).</t>
  </si>
  <si>
    <t>Provetta cilindrica in polistirolo trasparente, fondo cilindrico, con tappo a vite, confezionata singolarmente, per liquor, capacità 10 ml (tolleranza +/- 5%)</t>
  </si>
  <si>
    <t>Provetta cilindrica in polistirolo/polipropilene, fondo conico, graduata, etichettata/con superficie di scrittura, con tappo a vite, confezionata singolarmente, capacità 10 ml (tolleranza +/- 5%)</t>
  </si>
  <si>
    <t>1.25</t>
  </si>
  <si>
    <t>Provetta cilindrica in polistirolo oppure polipropilene, fondo conico, graduata, etichettata o con superficie di scrittura, con tappo a vite, confezionata singolarmente, capacità 15 ml (tolleranza +/- 5%)</t>
  </si>
  <si>
    <t>1.26</t>
  </si>
  <si>
    <t>Provetta conica in polistirolo trasparente, centrifugabile c/tappo a pressione capacità 5 ml  (tolleranza +/- 5%)</t>
  </si>
  <si>
    <t>1.27</t>
  </si>
  <si>
    <t>Provetta in polipropilene c/tappo a vite, fondo conico con base d'appoggio, capacità 15 ml  (tolleranza +/- 5%)</t>
  </si>
  <si>
    <t>Provetta in polipropilene c/tappo a vite, fondo conico con base d'appoggio, capacità 50 ml  (tolleranza +/- 5%)</t>
  </si>
  <si>
    <t>1.28</t>
  </si>
  <si>
    <t>1.29</t>
  </si>
  <si>
    <t>Confezionamento</t>
  </si>
  <si>
    <t>totale</t>
  </si>
  <si>
    <t>% IVA da applicare al prodotto</t>
  </si>
  <si>
    <t>17.1</t>
  </si>
  <si>
    <t>Pipetta automatica manuale multicanale volume variabile 0,5-10µl, incremento 0,01 µl. 8 canali. Autoclavabile. La parte inferiore deve essere facilmente removibile per una facile manutenzione.</t>
  </si>
  <si>
    <t>17.2</t>
  </si>
  <si>
    <t>Pipetta automatica manuale multicanale volume variabile 10-100µl, incremento 0,1 µl. 8 canali. Autoclavabile. La parte inferiore deve essere facilmente removibile per una facile manutenzione.</t>
  </si>
  <si>
    <t>17.3</t>
  </si>
  <si>
    <t>Pipetta automatica manuale multicanale volume variabile 30-300µl, incremento 0,2 µl. 8 canali. Autoclavabile.  La parte inferiore deve essere facilmente removibile per una facile manutenzione.</t>
  </si>
  <si>
    <t>17.4</t>
  </si>
  <si>
    <t>17.5</t>
  </si>
  <si>
    <t>Pipetta automatica monocanale manuale a volume fisso capacità 10µl autoclavabile. La parte inferiore deve essere facilmente removibile per una facile manutenzione. L’espulsore deve coprire tutto il cono</t>
  </si>
  <si>
    <t>17.6</t>
  </si>
  <si>
    <t>Pipetta automatica monocanale manuale a volume fisso capacità 20µl autoclavabile. La parte inferiore deve essere facilmente removibile per una facile manutenzione. L’espulsore deve coprire tutto il cono</t>
  </si>
  <si>
    <t>17.7</t>
  </si>
  <si>
    <t>Pipetta automatica monocanale manuale a volume fisso capacità 50µl autoclavabile. La parte inferiore deve essere facilmente removibile per una facile manutenzione. L’espulsore deve coprire tutto il cono</t>
  </si>
  <si>
    <t>17.8</t>
  </si>
  <si>
    <t>Pipetta automatica monocanale manuale a volume fisso capacità 100µl autoclavabile. La parte inferiore deve essere facilmente removibile per una facile manutenzione. L’espulsore deve coprire tutto il cono</t>
  </si>
  <si>
    <t>17.9</t>
  </si>
  <si>
    <t>Pipetta automatica monocanale manuale a volume fisso capacità 200µl autoclavabile. La parte inferiore deve essere facilmente removibile per una facile manutenzione. L’espulsore deve coprire tutto il cono</t>
  </si>
  <si>
    <t>17.10</t>
  </si>
  <si>
    <t>Pipetta automatica monocanale manuale a volume fisso capacità 500µl autoclavabile. La parte inferiore deve essere facilmente removibile per una facile manutenzione. L’espulsore deve coprire tutto il cono</t>
  </si>
  <si>
    <t>17.11</t>
  </si>
  <si>
    <t>Pipetta automatica monocanale manuale a volume fisso capacità 1000µl autoclavabile. La parte inferiore deve essere facilmente removibile per una facile manutenzione. L’espulsore deve coprire tutto il cono</t>
  </si>
  <si>
    <t>17.12</t>
  </si>
  <si>
    <t>Pipetta automatica monocanale manuale a volume variabile 0,1-2µl, incremento 0,002 µl. Autoclavabile.  La parte inferiore deve essere facilmente removibile per una facile manutenzione. L’espulsore deve coprire tutto il cono</t>
  </si>
  <si>
    <t>17.13</t>
  </si>
  <si>
    <t>Pipetta automatica monocanale manuale a volume variabile 0,5-10µl, incremento 0,01 µl. Autoclavabile.  La parte inferiore deve essere facilmente removibile per una facile manutenzione. L’espulsore deve coprire tutto il cono</t>
  </si>
  <si>
    <t>17.14</t>
  </si>
  <si>
    <t>17.15</t>
  </si>
  <si>
    <t>Pipetta automatica monocanale manuale a volume variabile 10-100µl, incremento 0,1 µl. autoclavabile.  La parte inferiore deve essere facilmente removibile per una facile manutenzione. L’espulsore deve coprire tutto il cono</t>
  </si>
  <si>
    <t>17.16</t>
  </si>
  <si>
    <t>Pipetta automatica monocanale manuale a volume variabile 20-200µl, incremento 0,2 µl. Autoclavabile.  La parte inferiore deve essere facilmente removibile per una facile manutenzione. L’espulsore deve coprire tutto il cono</t>
  </si>
  <si>
    <t>17.17</t>
  </si>
  <si>
    <t>Pipetta automatica monocanale manuale a volume variabile 100-1000µl, incremento 1,0 µl. Autoclavabile.  La parte inferiore deve essere facilmente removibile per una facile manutenzione. L’espulsore deve coprire tutto il cono</t>
  </si>
  <si>
    <t>17.18</t>
  </si>
  <si>
    <t>Supporto per pipette automatiche manuali volume variabile o volume fisso per garantire la posizione verticale</t>
  </si>
  <si>
    <t>17.19</t>
  </si>
  <si>
    <t>Pipetta automatica elettronica monocanale a volume variabile capacità 0,5-10 µl, incremento 0,01 µl. Batteria ricaricabile a lunga durata che possa essere ricaricata durante l’utilizzo, completa di caricatore. Cono portapuntale autoclavabile</t>
  </si>
  <si>
    <t>17.20</t>
  </si>
  <si>
    <t>Pipetta automatica elettronica monocanale a volume variabile capacità 2-20 µl, incremento 0,01 µl. Batteria ricaricabile a lunga durata che possa essere ricaricata durante l’utilizzo, completa di caricatore. Cono portapuntale autoclavabile</t>
  </si>
  <si>
    <t>17.21</t>
  </si>
  <si>
    <t>Pipetta automatica elettronica monocanale a volume variabile capacità 20-200 µl, incremento 0,2 µl. Batteria ricaricabile a lunga durata che possa essere ricaricata durante l’utilizzo, completa di caricatore. Cono portapuntale autoclavabile</t>
  </si>
  <si>
    <t>17.22</t>
  </si>
  <si>
    <t>Pipetta automatica elettronica monocanale a volume variabile capacità 100-1000 µl, incremento 1,0 µl. Batteria ricaricabile a lunga durata che possa essere ricaricata durante l’utilizzo, completa di caricatore. Cono portapuntale autoclavabile</t>
  </si>
  <si>
    <t>17.23</t>
  </si>
  <si>
    <t>Pipetta automatica elettronica a 8 canali, volume variabile capacità 0,5-10 µl, incremento 0,01 µl. Batteria ricaricabile a lunga durata che possa essere ricaricata durante l’utilizzo, completa di caricatore per batteria. Cono portapuntale autoclavabile</t>
  </si>
  <si>
    <t>17.24</t>
  </si>
  <si>
    <t>Pipetta automatica elettronica a 8 canali, volume variabile capacità 1-20 µl, incremento 0,02 µl. Batteria ricaricabile a lunga durata che possa essere ricaricata durante l’utilizzo, completa di caricatore per batteria. Cono portapuntale autoclavabile</t>
  </si>
  <si>
    <t>17.25</t>
  </si>
  <si>
    <t>Pipetta automatica elettronica a 8 canali, volume variabile capacità 5-100 µl, incremento 0,1 µl. Batteria ricaricabile a lunga durata che possa essere ricaricata durante l’utilizzo, completa di caricatore per batteria. Cono portapuntale autoclavabile</t>
  </si>
  <si>
    <t>17.26</t>
  </si>
  <si>
    <t>Pipetta automatica elettronica a 8 canali, volume variabile capacità 15-300 µl, incremento 0,5 µl. Batteria ricaricabile a lunga durata che possa essere ricaricata durante l’utilizzo, completa di caricatore per batteria. Cono portapuntale autoclavabile</t>
  </si>
  <si>
    <t>17.27</t>
  </si>
  <si>
    <t>Supporto singolo per pipette elettroniche per garantire la posizione verticale</t>
  </si>
  <si>
    <t>17.28</t>
  </si>
  <si>
    <t>Supporto multiplo per pipette elettroniche per garantire la posizione verticale</t>
  </si>
  <si>
    <t>Puntale in polipropilene non sterile, senza filtro, per pipette da 0,1-10µl, confezionato in sacchetto da 1.000 pz</t>
  </si>
  <si>
    <t>17.29</t>
  </si>
  <si>
    <t>Puntale in polipropilene non sterile, senza filtro, per pipette da 2-20µl, confezionato in sacchetto da 1.000 pz</t>
  </si>
  <si>
    <t>17.30</t>
  </si>
  <si>
    <t>Puntale in polipropilene non sterile, senza filtro, per pipette da 100µl, confezionato in sacchetto da 1.000 pz.</t>
  </si>
  <si>
    <t>17.31</t>
  </si>
  <si>
    <t>Puntale in polipropilene non sterile, senza filtro, per pipette da 200µl confezionato in sacchetto da 1.000 pz.</t>
  </si>
  <si>
    <t>17.32</t>
  </si>
  <si>
    <t>Puntale in polipropilene non sterile, senza filtro, per pipette da 500µl confezionato in sacchetto da 1.000 pz.</t>
  </si>
  <si>
    <t>17.33</t>
  </si>
  <si>
    <t>Puntale in polipropilene non sterile, senza filtro, per pipette da 1000µl confezionato in sacchetto da 1.000 pz.</t>
  </si>
  <si>
    <t>17.34</t>
  </si>
  <si>
    <t>Puntale in polipropilene sterile, con filtro, certificati RNasi, DNasi, DNA e Pyrogen Free, per pipette da 0,1-2µl, confezionato in rack da 96</t>
  </si>
  <si>
    <t>17.35</t>
  </si>
  <si>
    <t>Puntale in polipropilene sterile, con filtro, certificati RNasi, DNasi, DNA e Pyrogen Free, per pipette da 0,5-10µl, confezionato in rack da 96</t>
  </si>
  <si>
    <t>17.36</t>
  </si>
  <si>
    <t>Puntale in polipropilene sterile, con filtro, certificati RNasi, DNasi, DNA e Pyrogen Free, per pipette da 2-20µl, confezionato in rack da 96</t>
  </si>
  <si>
    <t>17.37</t>
  </si>
  <si>
    <t>Puntale in polipropilene sterile, con filtro, certificati RNasi, DNasi, DNA e Pyrogen Free, per pipette da 10-100µl, confezionato in rack da 96</t>
  </si>
  <si>
    <t>17.38</t>
  </si>
  <si>
    <t>Puntale in polipropilene sterile, con filtro, certificati RNasi, DNasi, DNA e Pyrogen Free, per pipette da 20-200µl, confezionato in rack da 96</t>
  </si>
  <si>
    <t>17.39</t>
  </si>
  <si>
    <t>Puntale in polipropilene sterile, con filtro, certificati RNasi, DNasi, DNA e Pyrogen Free, per pipette da 100-1000 µl, confezionato in rack da 96</t>
  </si>
  <si>
    <t>NOTA1: IL PREZZO TOTALE OFFERTO DERIVA DALLA SOMMATORIA DEI PREZZI DEI SINGOLI PRODOTTI OFFERTI</t>
  </si>
  <si>
    <t>% sconto derivante dal prezzo offerto</t>
  </si>
  <si>
    <t>2.1</t>
  </si>
  <si>
    <t>2.2</t>
  </si>
  <si>
    <t>Tampone sterile con terreno di trasporto AMIES (asta in plastica), con etichetta, confezionato singolarmente</t>
  </si>
  <si>
    <t>2.3</t>
  </si>
  <si>
    <t>2.4</t>
  </si>
  <si>
    <t>2.5</t>
  </si>
  <si>
    <t>Tampone sterile in cotone, stelo in plastica, confezionato singolarmente</t>
  </si>
  <si>
    <t>2.6</t>
  </si>
  <si>
    <t>Tampone sterile in cotone, stelo in plastica, in confezione multipla 12x150mm</t>
  </si>
  <si>
    <t>2.7</t>
  </si>
  <si>
    <t>2.8</t>
  </si>
  <si>
    <t>Tampone sterile con terreno di trasporto STUARTcon etichetta, con asta in metallo, confezionato singolarmente</t>
  </si>
  <si>
    <t>2.9</t>
  </si>
  <si>
    <t>Tampone sterile con terreno di trasporto per Chlamydia, con asta in plastica</t>
  </si>
  <si>
    <t>2.10</t>
  </si>
  <si>
    <t>Tampone sterile c/asta legno c/provetta 16x150mm. s/terreno conf.sing.</t>
  </si>
  <si>
    <t>3.1</t>
  </si>
  <si>
    <t>3.2</t>
  </si>
  <si>
    <t>3.3</t>
  </si>
  <si>
    <t>3.4</t>
  </si>
  <si>
    <t>3.5</t>
  </si>
  <si>
    <t>3.6</t>
  </si>
  <si>
    <t>3.7</t>
  </si>
  <si>
    <t>3.10</t>
  </si>
  <si>
    <t>Vetrino monouso per lettura del sedimento urinario da 10 pozzetti</t>
  </si>
  <si>
    <t>3.8</t>
  </si>
  <si>
    <t>Coppetta in polistirolo tipo Hitachi Ø 17x38 mm, 3 ml</t>
  </si>
  <si>
    <t>3.9</t>
  </si>
  <si>
    <t>3.11</t>
  </si>
  <si>
    <t>Microprovetta conica tipo Eppendorf in polipropilene c/tappo a pressione inserito 0,2ml</t>
  </si>
  <si>
    <t>3.12</t>
  </si>
  <si>
    <t>Microprovetta conica tipo Eppendorf in polipropilene c/tappo a pressione inserito 0,5 ml</t>
  </si>
  <si>
    <t>3.14</t>
  </si>
  <si>
    <t>Microprovetta conica tipo Eppendorf in polipropilene c/tappo a pressione inserito 1,5 ml</t>
  </si>
  <si>
    <t>3.13</t>
  </si>
  <si>
    <t>Microprovetta conica tipo Eppendorf in polipropilene senza tappo 1,5 ml</t>
  </si>
  <si>
    <t>3.15</t>
  </si>
  <si>
    <t>Microprovetta tipo Eppendorf, in polipropilene, graduata, con tappo attiguo, centrifugabile 2 ml</t>
  </si>
  <si>
    <t>3.16</t>
  </si>
  <si>
    <t>Pipetta Pasteur di trasferimento in polietilene graduata 3,0 ml, monouso</t>
  </si>
  <si>
    <t>3.17</t>
  </si>
  <si>
    <t>Pipetta Pasteur di trasferimento in polietilene 1,0 ml circa, gambo sottile, monouso</t>
  </si>
  <si>
    <t>3.18</t>
  </si>
  <si>
    <t>Provetta cilindrica in polipropilene fondo piatto, c/etichetta, graduata, senza tappo, Ø 12X56, 3ml</t>
  </si>
  <si>
    <t>3.19</t>
  </si>
  <si>
    <t>Provetta cilindrica in polipropilene graduate, senza tappo, Ø 16X100mm, 10ml</t>
  </si>
  <si>
    <t>3.21</t>
  </si>
  <si>
    <t>3.22</t>
  </si>
  <si>
    <t>Provetta cilindrica in polipropilene graduata etichettata Ø 16x100mm / 10ml</t>
  </si>
  <si>
    <t>3.20</t>
  </si>
  <si>
    <t>3.23</t>
  </si>
  <si>
    <t>Provetta cilindrica in polipropilene Ø 12x75mm / 5ml</t>
  </si>
  <si>
    <t>3.24</t>
  </si>
  <si>
    <t>3.25</t>
  </si>
  <si>
    <t>Provetta cilindrica in polistirolo graduata Ø 12x86mm / 5ml</t>
  </si>
  <si>
    <t>3.26</t>
  </si>
  <si>
    <t>Provetta cilindrica in polistirolo graduata Ø 16x100mm /10ml</t>
  </si>
  <si>
    <t>3.28</t>
  </si>
  <si>
    <t>Provetta cilindrica per RIA in polistirolo Ø11x70mm / 3ml</t>
  </si>
  <si>
    <t>3.29</t>
  </si>
  <si>
    <t>Provetta conica in polistirolo Ø 16x100mm /10ml</t>
  </si>
  <si>
    <t>3.30</t>
  </si>
  <si>
    <t>Provetta conica in polipropilene graduata c/tappo a vite Ø 17x120mm / 15ml</t>
  </si>
  <si>
    <t>3.27</t>
  </si>
  <si>
    <t>3.31</t>
  </si>
  <si>
    <t>Provetta conica in polipropilene graduata c/tappo a vite e base, Ø 30x115mm / 50ml</t>
  </si>
  <si>
    <t>3.32</t>
  </si>
  <si>
    <t>Provetta conica in polipropilene graduata Ø 16x100mm / 10 ml, per centrifuga, senza tappo e senza etichetta</t>
  </si>
  <si>
    <t>3.33</t>
  </si>
  <si>
    <t>3.34</t>
  </si>
  <si>
    <t>Tappo alettato per provetta in polietilene vari colori, diametro 12 mm</t>
  </si>
  <si>
    <t>3.35</t>
  </si>
  <si>
    <t>Tappo alettato per provetta in polietilene vari colori, diametro 16 mm</t>
  </si>
  <si>
    <t>3.36</t>
  </si>
  <si>
    <t>Tappo alettato per provetta in polietilene vari colori presa bassa, diametro 13 mm</t>
  </si>
  <si>
    <t>3.37</t>
  </si>
  <si>
    <t>Tappo con tenuta di sicurezza per provette Ø 12x75</t>
  </si>
  <si>
    <t>3.38</t>
  </si>
  <si>
    <t>Tappo per provette a presa alta in polietilene vari colori, diametro 12 mm</t>
  </si>
  <si>
    <t>Tappo per provette a presa alta in polietilene vari colori, diametro 16 mm</t>
  </si>
  <si>
    <t>Tappo per provetta cilindrica per RIA in polistirolo Ø11</t>
  </si>
  <si>
    <t>Vaschetta IN PLASTICA (TPX) tipo Hellendhal per colorazione con coperchio per vetrini da 26x76 mm</t>
  </si>
  <si>
    <t>Tampone sterile in cotone, solo asta metallo, confezionato singolarmente</t>
  </si>
  <si>
    <t>Tampone sterile in cotone, solo stelo in legno, confezionato singolarmente</t>
  </si>
  <si>
    <t>Tampone sterile con terreno di trasporto STUARTcon etichetta, con asta in plastica, confezionato singolarmente</t>
  </si>
  <si>
    <t xml:space="preserve">totale </t>
  </si>
  <si>
    <t>fabbisogno
(pz/anno)
(A)</t>
  </si>
  <si>
    <t>4.1</t>
  </si>
  <si>
    <t>Portaprovette universale, in polipropilene, autoclavabile, per provette Ø 13 mm, minimo 50 posti</t>
  </si>
  <si>
    <t>4.2</t>
  </si>
  <si>
    <t>Portaprovette universale, in polipropilene, autoclavabile, per provette Ø 16 mm, minimo 50 posti</t>
  </si>
  <si>
    <t>4.3</t>
  </si>
  <si>
    <t>Portaprovette multiplo, in polipropilene, autoclavabile, colori assortiti per n. 4 provettoni da 50 ml, n. 12 provette da 15 ml, n.32 microprovette da 1,5-0,5 ml</t>
  </si>
  <si>
    <t>4.4</t>
  </si>
  <si>
    <t>Portaprovette in polipropilene micro (1,5 ml), a due piani, con griglia alfanumerica 100 posti</t>
  </si>
  <si>
    <t>4.5</t>
  </si>
  <si>
    <t>Supporto per microtubi da 1,5-2,0 ml resistente a sterilizzazione, almeno 20 posti</t>
  </si>
  <si>
    <t>4.6</t>
  </si>
  <si>
    <t>Scatola per microprovette da 1,5 a 2,0 ml in polipropilene con coperchio, autoclavabili, colori assortiti, 50 posti</t>
  </si>
  <si>
    <t>4.7</t>
  </si>
  <si>
    <t>Scatola per microprovette da 1,5 a 2,0 ml in polipropilene con coperchio, autoclavabili, colori assortiti, 100 posti</t>
  </si>
  <si>
    <t>5.1</t>
  </si>
  <si>
    <t>Ancoretta magnetica rivestita in PTFE lunghezza 2,0 mm, Ø 2-4 mm</t>
  </si>
  <si>
    <t>5.2</t>
  </si>
  <si>
    <t>Ancoretta magnetica rivestita in PTFE lunghezza 4,0 mm, Ø 2-4 mm</t>
  </si>
  <si>
    <t>5.3</t>
  </si>
  <si>
    <t>Ancoretta magnetica rivestita in PTFE lunghezza 8,0 mm, Ø 2-4 mm</t>
  </si>
  <si>
    <t>5.4</t>
  </si>
  <si>
    <t>Ancoretta magnetica rivestita in PTFE lunghezza 12,0 mm, Ø 2-4 mm</t>
  </si>
  <si>
    <t>5.5</t>
  </si>
  <si>
    <t>Ancoretta magnetica rivestita in PTFE lunghezza 20,0 mm, Ø 2-4 mm</t>
  </si>
  <si>
    <t>5.6</t>
  </si>
  <si>
    <t>Bacchetta in polistirolo per il distacco ed estrazione del coagulo, lunghezza 150 mm</t>
  </si>
  <si>
    <t>5.7</t>
  </si>
  <si>
    <t>5.8</t>
  </si>
  <si>
    <t>Bottiglia in plastica graduata rettangolare a collo largo 250 ml</t>
  </si>
  <si>
    <t>5.9</t>
  </si>
  <si>
    <t>Bottiglia in plastica graduata rettangolare a collo largo 2000 ml</t>
  </si>
  <si>
    <t>5.10</t>
  </si>
  <si>
    <t>Bottiglia in plastica graduata rettangolare con sottotappo 100 ml</t>
  </si>
  <si>
    <t>5.11</t>
  </si>
  <si>
    <t>Bottiglia in polietilene collo largo tappo e sottotappo 250 ml</t>
  </si>
  <si>
    <t>5.12</t>
  </si>
  <si>
    <t>Bottiglia in polietilene collo largo tappo e sottotappo 500 ml</t>
  </si>
  <si>
    <t>5.13</t>
  </si>
  <si>
    <t>Bottiglia in polietilene graduata rettangolare collo largo 250 ml</t>
  </si>
  <si>
    <t>5.14</t>
  </si>
  <si>
    <t>Bottiglia in polietilene graduata collo largo tappo e sottotappo 500 ml</t>
  </si>
  <si>
    <t>5.15</t>
  </si>
  <si>
    <t>Bottiglia in polietilene graduata collo largo tappo e sottotappo 100 ml</t>
  </si>
  <si>
    <t>5.16</t>
  </si>
  <si>
    <t>Bottiglia in polietilene graduata collo largo tappo e sottotappo 1000 ml</t>
  </si>
  <si>
    <t>5.17</t>
  </si>
  <si>
    <t>Bottiglia in polipropilene collo largo graduata 500 ml</t>
  </si>
  <si>
    <t>Bottiglia/tanica plastica lt.5 c/rubinetto</t>
  </si>
  <si>
    <t>5.18</t>
  </si>
  <si>
    <t>Bottiglia/tanica plastica lt. 10 c/rubinetto</t>
  </si>
  <si>
    <t>5.19</t>
  </si>
  <si>
    <t>Bottiglia/tanica policarbonato trasparente lt. 10 c/rubinetto</t>
  </si>
  <si>
    <t>5.20</t>
  </si>
  <si>
    <t>Carta da filtro non plastificata in fogli per bancone 50x50 cm circa</t>
  </si>
  <si>
    <t>5.21</t>
  </si>
  <si>
    <t>Carta da filtro plastificata per bancone 50x50 cm circa</t>
  </si>
  <si>
    <t>5.22</t>
  </si>
  <si>
    <t>Carta da filtro, dischi piegati, Ø 100 e 180 mm, spessore 0,2 +/- 0,02 (mm)</t>
  </si>
  <si>
    <t>5.23</t>
  </si>
  <si>
    <t>Carta da filtro, dischi non piegati Ø 100 e 180 mm, spessore 0,2 +/- 0,02 (mm)</t>
  </si>
  <si>
    <t>5.24</t>
  </si>
  <si>
    <t>5.25</t>
  </si>
  <si>
    <t>5.26</t>
  </si>
  <si>
    <t>5.27</t>
  </si>
  <si>
    <t>5.28</t>
  </si>
  <si>
    <t>5.29</t>
  </si>
  <si>
    <t>Contagocce in lattice per pipette Pasteur capacità 2 ml, lunghezza 45 mm circa</t>
  </si>
  <si>
    <t>5.30</t>
  </si>
  <si>
    <t>Cuvetta per Spettrofotometro in polistirolo ottico, macro vol. 4,5 ml</t>
  </si>
  <si>
    <t>5.31</t>
  </si>
  <si>
    <t>Cuvetta per Spettrofotometro in quarzo,  vol. 2 ml</t>
  </si>
  <si>
    <t>5.32</t>
  </si>
  <si>
    <t>Cuvetta per Spettrofotometro in polistirolo ottico, semimicro vol. 2 ml</t>
  </si>
  <si>
    <t>5.33</t>
  </si>
  <si>
    <t>Imbuto polipropilene per trasferimento liquidi Ø 50 mm</t>
  </si>
  <si>
    <t>5.34</t>
  </si>
  <si>
    <t>Imbuto polipropilene per trasferimento liquidi Ø 60 mm</t>
  </si>
  <si>
    <t>5.35</t>
  </si>
  <si>
    <t>Imbuto polipropilene per trasferimento liquidi Ø 80 mm</t>
  </si>
  <si>
    <t>5.36</t>
  </si>
  <si>
    <t>Imbuto polipropilene per trasferimento liquidi Ø 100 mm</t>
  </si>
  <si>
    <t>5.37</t>
  </si>
  <si>
    <t>Imbuto polipropilene per trasferimento liquidi Ø 150 mm</t>
  </si>
  <si>
    <t>5.38</t>
  </si>
  <si>
    <t>Imbuto polipropilene per trasferimento liquidi Ø 200 mm</t>
  </si>
  <si>
    <t>5.39</t>
  </si>
  <si>
    <t>Imbuto ppl. x polveri gambo corto e largo Ø 100</t>
  </si>
  <si>
    <t>5.40</t>
  </si>
  <si>
    <t>Imbuto ppl. x polveri gambo corto e largo Ø 120</t>
  </si>
  <si>
    <t>5.41</t>
  </si>
  <si>
    <t>Mortaio in porcellana smaltata fondo liscio con becco Ø 90 mm</t>
  </si>
  <si>
    <t>5.42</t>
  </si>
  <si>
    <t>Mortaio in porcellana smaltata fondo liscio con becco Ø 100 mm</t>
  </si>
  <si>
    <t>5.43</t>
  </si>
  <si>
    <t>Mortaio in porcellana smaltata fondo liscio con becco Ø 120 mm</t>
  </si>
  <si>
    <t>5.44</t>
  </si>
  <si>
    <t>Pestello in porcellana smaltata con fondo ruvido lunghezza 110-130mm</t>
  </si>
  <si>
    <t>5.45</t>
  </si>
  <si>
    <t>Navicella per pesata in polistirolo 7 ml</t>
  </si>
  <si>
    <t>5.46</t>
  </si>
  <si>
    <t>Navicella per pesata in polistirolo 100 ml</t>
  </si>
  <si>
    <t>5.47</t>
  </si>
  <si>
    <t>Navicella per pesata in polistirolo 250 ml</t>
  </si>
  <si>
    <t>5.48</t>
  </si>
  <si>
    <t>Pellicola Parafilm sigillante 100mmx38mt</t>
  </si>
  <si>
    <t>5.49</t>
  </si>
  <si>
    <t>Pellicola Parafilm sigillante 50mmx75mt</t>
  </si>
  <si>
    <t>5.50</t>
  </si>
  <si>
    <t>Piastra per gruppi sanguigni in polistirolo 10 pozzetti</t>
  </si>
  <si>
    <t>5.51</t>
  </si>
  <si>
    <t>Piastra per micrometodi in polistirolo fondo piatto 96 pozzetti</t>
  </si>
  <si>
    <t>5.52</t>
  </si>
  <si>
    <t>Pompetta di gomma con 3 valvole sferiche per pipette fino a 10 ml</t>
  </si>
  <si>
    <t>5.53</t>
  </si>
  <si>
    <t>Sacchetto in polietilene trasparente tipo trans bag per trasporto campioni biologici a tenuta di liquidi a doppia tasca 25x17cm circa</t>
  </si>
  <si>
    <t>5.54</t>
  </si>
  <si>
    <t>Sacchetto in polietilene trasparente tipo trans bag per trasporto campioni biologici a tenuta di liquidi a doppia tasca 25x35cm circa</t>
  </si>
  <si>
    <t>5.55</t>
  </si>
  <si>
    <t>Scatola per piastre a 4 posti in polistirolo per gruppi sanguigni x 4 piastre</t>
  </si>
  <si>
    <t>5.56</t>
  </si>
  <si>
    <t>Spatola Ayre in legno </t>
  </si>
  <si>
    <t>5.57</t>
  </si>
  <si>
    <t>Spazzolino c/terminale a forma di ciuffo in setola Ø 10 mm</t>
  </si>
  <si>
    <t>5.58</t>
  </si>
  <si>
    <t>5.61</t>
  </si>
  <si>
    <t>Spazzolino c/terminale a forma di ciuffo in setola Ø 50 mm</t>
  </si>
  <si>
    <t>5.59</t>
  </si>
  <si>
    <t>5.62</t>
  </si>
  <si>
    <t>Spruzzetta in polietilene a bassa densità, a collo stretto, tappo a vite, cannuccia flessibile curva, capacità 250 ml</t>
  </si>
  <si>
    <t>5.60</t>
  </si>
  <si>
    <t>5.63</t>
  </si>
  <si>
    <t>Spruzzetta in polietilene a bassa densità, a collo stretto, tappo a vite, cannuccia flessibile curva, capacità 500 ml</t>
  </si>
  <si>
    <t>5.64</t>
  </si>
  <si>
    <t>Spruzzetta in polietilene a bassa densità, a collo stretto, tappo a vite, cannuccia flessibile curva, capacità 1000 ml</t>
  </si>
  <si>
    <t>5.65</t>
  </si>
  <si>
    <t>Termometro a massima e minima per interno SCALA -30° +50°</t>
  </si>
  <si>
    <t>5.66</t>
  </si>
  <si>
    <t>Termometro uso chimica SCALA -10° +100°</t>
  </si>
  <si>
    <t>5.67</t>
  </si>
  <si>
    <t>Portavetrini in cartone 1 posto per vetrini 26x76 mm</t>
  </si>
  <si>
    <t>5.68</t>
  </si>
  <si>
    <t>Portavetrini in cartone 2 posti per vetrini 26x76 mm</t>
  </si>
  <si>
    <t>5.69</t>
  </si>
  <si>
    <t>Portavetrini in cartone 3 posti per vetrini 26x76 mm</t>
  </si>
  <si>
    <t>Portavetrini in cartone 5 posti per vetrini 26x76 mm</t>
  </si>
  <si>
    <t>Portavetrini in cartone 10 posti per vetrini 26x76 mm</t>
  </si>
  <si>
    <t>5.70</t>
  </si>
  <si>
    <t>Portavetrini postale cilindrico, in polipropilene per 5/10 vetrini 26x76 mm</t>
  </si>
  <si>
    <t>5.71</t>
  </si>
  <si>
    <t>Portavetrini postale in polipropilene per vetrini 26x76 mm, 2 posti</t>
  </si>
  <si>
    <t>5.72</t>
  </si>
  <si>
    <t>Portavetrini postale in polipropilene per vetrini 26x76 mm, 3 posti</t>
  </si>
  <si>
    <t>5.73</t>
  </si>
  <si>
    <t>Portavetrini postale in polipropilene per vetrini 26x76 mm, 5 posti</t>
  </si>
  <si>
    <t>Scatola portavetrini in polistirolo 12 posti</t>
  </si>
  <si>
    <t>5.74</t>
  </si>
  <si>
    <t>Scatola portavetrini in polistirolo 25 posti</t>
  </si>
  <si>
    <t>5.75</t>
  </si>
  <si>
    <t>Scatola portavetrini in polistirolo 50 posti</t>
  </si>
  <si>
    <t>5.76</t>
  </si>
  <si>
    <t>Scatola portavetrini in polistirolo 100 posti</t>
  </si>
  <si>
    <t>5.77</t>
  </si>
  <si>
    <t>Vassoio portavetrini in PVC per archivio vetrini da 26x76 mm, 20 posti</t>
  </si>
  <si>
    <t>5.78</t>
  </si>
  <si>
    <t>Vassoio portavetrini in PVC per vetrini 26x76 mm, 40 posti</t>
  </si>
  <si>
    <t>5.79</t>
  </si>
  <si>
    <t>Cronometri digitali con allarme sonoro</t>
  </si>
  <si>
    <t>Cilindro graduato in polipropilene alto 50 ml</t>
  </si>
  <si>
    <t>Cilindro graduato in polipropilene alto 100 ml</t>
  </si>
  <si>
    <t>Cilindro graduato in polipropilene alto 500 ml</t>
  </si>
  <si>
    <t>Cilindro graduato in polipropilene alto 1000 ml</t>
  </si>
  <si>
    <t>Cilindro graduato in polipropilene alto 2000 ml</t>
  </si>
  <si>
    <t>6.1</t>
  </si>
  <si>
    <t>Pinza c/punta diritta 125 mm</t>
  </si>
  <si>
    <t>6.2</t>
  </si>
  <si>
    <t>Pinze con punte dritte sottili, zigrinatura esterna per una facile presa lunghezza 105 mm</t>
  </si>
  <si>
    <t>6.3</t>
  </si>
  <si>
    <t>Pinze con punte dritte sottili, zigrinatura esterna per una facile presa lunghezza 140 mm</t>
  </si>
  <si>
    <t>6.4</t>
  </si>
  <si>
    <t>Pinze con punte dritte sottili, zigrinatura esterna per una facile presa lunghezza 180 mm</t>
  </si>
  <si>
    <t>6.5</t>
  </si>
  <si>
    <t>Pinze con punte dritte sottili, zigrinatura esterna per una facile presa lunghezza 200 mm</t>
  </si>
  <si>
    <t>6.6</t>
  </si>
  <si>
    <t>Pinze con punte arrotondate, zigrinatura esterna per una facile presa indicate per medicazione e dissezione lunghezza 120 mm</t>
  </si>
  <si>
    <t>6.7</t>
  </si>
  <si>
    <t>Pinze con punte arrotondate, zigrinatura esterna per una facile presa indicate per medicazione e dissezione lunghezza 160 mm</t>
  </si>
  <si>
    <t>6.8</t>
  </si>
  <si>
    <t>Pinze con punte arrotondate, lunghe, zigrinatura esterna per una facile presa lunghezza 180 mm</t>
  </si>
  <si>
    <t>6.9</t>
  </si>
  <si>
    <t>Pinze con punte arrotondate, lunghe, zigrinatura esterna per una facile presa lunghezza 200 mm</t>
  </si>
  <si>
    <t>6.10</t>
  </si>
  <si>
    <t>Spatola doppia, palette strette, dritta e flessibile, estremità a paletta e l'altra a cucchiaino, 180x9x40mm</t>
  </si>
  <si>
    <t>6.11</t>
  </si>
  <si>
    <t>Spatola doppia, palette strette, dritta e flessibile, estremità palette arrotondate, 150x3x30mm</t>
  </si>
  <si>
    <t>6.12</t>
  </si>
  <si>
    <t>6.14</t>
  </si>
  <si>
    <t>Forbice chirurgica curva mm 120</t>
  </si>
  <si>
    <t>6.13</t>
  </si>
  <si>
    <t>6.15</t>
  </si>
  <si>
    <t>Forbice chirurgica diritta mm 120</t>
  </si>
  <si>
    <t>6.16</t>
  </si>
  <si>
    <t>Forbice chirurgica per dissezione</t>
  </si>
  <si>
    <t>Forbice chirurgica vascolare bottonuta 145 mm</t>
  </si>
  <si>
    <t>Forbice enterotoma</t>
  </si>
  <si>
    <t>7.1</t>
  </si>
  <si>
    <t>Piastra Petri in polistirolo trasparente per colture cellulari in adesione Ø 35/10mm</t>
  </si>
  <si>
    <t>7.2</t>
  </si>
  <si>
    <t>7.3</t>
  </si>
  <si>
    <t>7.4</t>
  </si>
  <si>
    <t>7.5</t>
  </si>
  <si>
    <t>7.6</t>
  </si>
  <si>
    <t>7.7</t>
  </si>
  <si>
    <t>Pipetta Sierologica in polistirolo trasparente, confezione singola, 1ml graduata</t>
  </si>
  <si>
    <t>7.8</t>
  </si>
  <si>
    <t>Pipetta Sierologica in polistirolo trasparente, confezione singola, 2ml graduata</t>
  </si>
  <si>
    <t>7.9</t>
  </si>
  <si>
    <t>Pipetta Sierologica in polistirolo trasparente, confezione singola, 5ml graduata</t>
  </si>
  <si>
    <t>7.10</t>
  </si>
  <si>
    <t>Pipetta Sierologica in polistirolo trasparente, confezione singola, 10ml graduata</t>
  </si>
  <si>
    <t>7.11</t>
  </si>
  <si>
    <t>Pipetta Sierologica in polistirolo trasparente, confezione singola, 25ml graduata</t>
  </si>
  <si>
    <t>7.12</t>
  </si>
  <si>
    <t>Fiasche in polistirene collo inclinato c/tappo a vite per colture cellulari 50ml con 25 cm² di superficie di crescita</t>
  </si>
  <si>
    <t>7.13</t>
  </si>
  <si>
    <t>Fiasche in polistirene collo inclinato c/tappo a vite per colture cellulari 250ml</t>
  </si>
  <si>
    <t>7.14</t>
  </si>
  <si>
    <t>Fiasche in polistirene collo inclinato c/tappo c/filtro, ventilate, per colture cellulari in adesione 50ml</t>
  </si>
  <si>
    <t>7.15</t>
  </si>
  <si>
    <t>Fiasche in polistirene collo inclinato c/tappo c/filtro, ventilate, per colture cellulari in adesione 250ml</t>
  </si>
  <si>
    <t>7.16</t>
  </si>
  <si>
    <t>Fiasche in polistirene collo inclinato c/tappo c/filtro, ventilate, per colture cellulari in adesione 650ml</t>
  </si>
  <si>
    <t>Piastra multipozzetto in polistirolo a fondo piatto per colture cellulari in adesione 12 pozzetti</t>
  </si>
  <si>
    <t>7.17</t>
  </si>
  <si>
    <t>7.18</t>
  </si>
  <si>
    <t>Piastra multipozzetto in polistirolo a fondo piatto per colture cellulari in adesione 24 pozzetti</t>
  </si>
  <si>
    <t>7.19</t>
  </si>
  <si>
    <t>Piastra multipozzetto in polistirolo a fondo piatto per colture cellulari in adesione 96 pozzetti</t>
  </si>
  <si>
    <t>Piastra multipozzetto in polistirolo trasparente per colture cellulari in adesione, completa di coperchio con anelli di condensazione, pozzetti a fondo piatto, - capacità max del pozzetto 17,2 ml confezionata singolarmente, 6 pozzetti</t>
  </si>
  <si>
    <t>8.1</t>
  </si>
  <si>
    <t>8.2</t>
  </si>
  <si>
    <t xml:space="preserve">Microprovetta per PCR in polipropilene colori assortiti in strip da 8 e tappi piatti attaccati in strip da 8 capacità 0,2ml (ogni confezione deve contenere provette dello stesso colore, ma la fornitura può comprendere confezioni di colori diversi) </t>
  </si>
  <si>
    <t>8.3</t>
  </si>
  <si>
    <t>Microprovetta per PCR in polipropilene inerte in strip da 8 e tappi piatti attaccati singoli ad ogni provetta (extra trasparenti) 0,2ml</t>
  </si>
  <si>
    <t>8.4</t>
  </si>
  <si>
    <t>Microprovetta per PCR singola in polipropilene trasparente c/tappo piatto capacità 0,2 ml</t>
  </si>
  <si>
    <t>8.5</t>
  </si>
  <si>
    <t>Microprovetta per PCR singola in polipropilene trasparente c/tappo piatto capacità 0,5 ml</t>
  </si>
  <si>
    <t>8.6</t>
  </si>
  <si>
    <t>Microprovetta trasparente in PP, graduata, conica, volume 1,5 ml con tappo a vite con tenuta O-ring, centrifugabile fino a 15000 x g</t>
  </si>
  <si>
    <t>8.7</t>
  </si>
  <si>
    <t>Microprovetta trasparente in PP, graduata, conica, volume 2,0 ml con tappo a vite con tenuta O-ring, centrifugabile fino a 15000 x g</t>
  </si>
  <si>
    <t>8.8</t>
  </si>
  <si>
    <t>Provetta tipo Eppendorf a fondo conico in polipropilene c/tappo chiusura di sicurezza capacità 2ml</t>
  </si>
  <si>
    <t>8.9</t>
  </si>
  <si>
    <t>8.10</t>
  </si>
  <si>
    <t>8.11</t>
  </si>
  <si>
    <t>Provetta tipo Eppendorf per microcentrifuga in polipropilene trasparente, zona smerigliata per scrittura, con tappo chiusura di sicurezza capacità 1,5 ml centrifugabile ad una velocità di 20000xg</t>
  </si>
  <si>
    <t>8.12</t>
  </si>
  <si>
    <t>8.13</t>
  </si>
  <si>
    <t>Provetta tipo Eppendorf per microcentrifuga in polipropilene trasparente, zona smerigliata per scrittura, con tappo chiusura di sicurezza capacità 2,0 ml centrifugabile ad una velocità di 20000xg</t>
  </si>
  <si>
    <t>8.14</t>
  </si>
  <si>
    <t>Provetta conica per centrifuga minimo 3000 xg in PP trasparente, graduata, con area di scrittura, tappo a vite, senza base d’appoggio, capacità 50 ml - tipo Falcon</t>
  </si>
  <si>
    <t>8.15</t>
  </si>
  <si>
    <t>Provetta conica per centrifuga minimo 3000 xg in PP trasparente, graduata, con area di scrittura, tappo a vite, con base d’appoggio, capacità 50 ml - tipo Falcon</t>
  </si>
  <si>
    <t>Provetta per centrifuga minimo 3000 xg in PP trasparente, graduata, con area di scrittura, tappo a vite, senza base d’appoggio, capacità 15 ml, confezionata in rack - tipo Falcon</t>
  </si>
  <si>
    <t>Microprovetta per PCR in polipropilene non colorato in strip da 8 e tappi piatti attaccati in strip da 8 capacità 0,2ml</t>
  </si>
  <si>
    <t xml:space="preserve">Provetta tipo Eppendorf a fondo conico per microcentrifuga in polipropilene colori assortiti, zona smerigliata per scrittura, con tappo chiusura di sicurezza, capacità 2 ml centrifugabile ad una velocità di 20000 xg  (ogni confezione da 1000 ml deve contenere provette dello stesso colore, ma la fornitura può comprendere confezioni di colori diversi) </t>
  </si>
  <si>
    <t>9.1</t>
  </si>
  <si>
    <t>Piastra per PCR 96 pozzetti in PP trasparente da 0,2 ml senza bordo</t>
  </si>
  <si>
    <t>9.2</t>
  </si>
  <si>
    <t>Piastra per PCR 96 pozzetti in PP trasparente da 0,2 ml semibordate</t>
  </si>
  <si>
    <t>9.3</t>
  </si>
  <si>
    <t>Piastra per PCR 96 pozzetti in PP trasparente da 0,2 ml bordate</t>
  </si>
  <si>
    <t>9.4</t>
  </si>
  <si>
    <t>9.5</t>
  </si>
  <si>
    <t>Piastra a 96 pozzetti UV per conta fondo piatto</t>
  </si>
  <si>
    <t>9.6</t>
  </si>
  <si>
    <t>Piastra a 96 pozzetti UV per conta fondo a V</t>
  </si>
  <si>
    <t>9.7</t>
  </si>
  <si>
    <t>Film adesivo in materiale plastico per piastre da 96 pozzetti per reazioni di PCR</t>
  </si>
  <si>
    <t>9.8</t>
  </si>
  <si>
    <t>Film adesivo in alluminio per piastre da 96 pozzetti per reazioni di PCR</t>
  </si>
  <si>
    <t>10.1</t>
  </si>
  <si>
    <t>10.2</t>
  </si>
  <si>
    <t>Scatola in cartone per stoccaggio criotubi, dimensioni mm136x136xh52, per provette da 1-2-3 ml - 10x10 posti</t>
  </si>
  <si>
    <t>10.3</t>
  </si>
  <si>
    <t>Contenitore tipo CRIOPLAST refrigerato per provette 16X100mm</t>
  </si>
  <si>
    <t>10.4</t>
  </si>
  <si>
    <t>Contenitore in PC per criotubi da 1-2 ml, 132x132mm, con coperchio trasparente con griglia numerata, serigrafata, vari colori, 10x10</t>
  </si>
  <si>
    <t>10.5</t>
  </si>
  <si>
    <t>Contenitore in PC per criotubi da 3,4-5 ml, c/griglia interna numerata 9x9 posti</t>
  </si>
  <si>
    <t>10.7</t>
  </si>
  <si>
    <t>Contenitore in PC per criotubi da 1,2-2 ml 76X76mm, c/griglia interna numerata 5x5 posti</t>
  </si>
  <si>
    <t>10.6</t>
  </si>
  <si>
    <t>10.8</t>
  </si>
  <si>
    <t>Contenitore in PC per criotubi da 1,2-2 ml, c/griglia interna numerata 81 posti</t>
  </si>
  <si>
    <t>10.9</t>
  </si>
  <si>
    <t>Criotubo sterile  in polipropilene c/tappo a vite esterno e con O-ring, fondo conico con base appoggio assemblata, serigrafata 1,2ml</t>
  </si>
  <si>
    <t>10.10</t>
  </si>
  <si>
    <t>Criotubo sterile  in polipropilene c/tappo a vite esterno e con O-ring, fondo tondo con base appoggio assemblata, con ghiera 2ml</t>
  </si>
  <si>
    <t>10.11</t>
  </si>
  <si>
    <t>Criotubo sterile  in polipropilene c/tappo a vite esterno e con O-ring, fondo tondo con base appoggio assemblata, con ghiera 5ml</t>
  </si>
  <si>
    <t>10.12</t>
  </si>
  <si>
    <t>Criotubo sterile  in polipropilene c/tappo a vite esterno e con O-ring, fondo tondo SENZA base appoggio assemblata, con ghiera 2ml</t>
  </si>
  <si>
    <t>10.13</t>
  </si>
  <si>
    <t>10.15</t>
  </si>
  <si>
    <t>Microtubi in polipropilene sterili con tappo a vite pre-avvitato con O-RING per la tenuta del liquido, centrifugabili fino a 20000G. Autoclavabili, con base d'appoggio 2,0ml</t>
  </si>
  <si>
    <t>10.14</t>
  </si>
  <si>
    <t>10.16</t>
  </si>
  <si>
    <t>Tappi a vite polipropilene per microtubi</t>
  </si>
  <si>
    <t>10.17</t>
  </si>
  <si>
    <t>Pennarelli per criogenia a punta fine testati per uso su plastica a contatto con azoto liquido</t>
  </si>
  <si>
    <t>11.1</t>
  </si>
  <si>
    <t>11.2</t>
  </si>
  <si>
    <t>Agitatore semplice in vetro (bacchette) 200mm</t>
  </si>
  <si>
    <t>Beaker in vetro Pyrex/Duran forma bassa 25 ml</t>
  </si>
  <si>
    <t>11.3</t>
  </si>
  <si>
    <t>Beaker in vetro Pyrex/Duran forma bassa 50 ml</t>
  </si>
  <si>
    <t>11.4</t>
  </si>
  <si>
    <t>11.7</t>
  </si>
  <si>
    <t>Beaker in vetro Pyrex/Duran forma bassa 100ml</t>
  </si>
  <si>
    <t>11.5</t>
  </si>
  <si>
    <t>11.8</t>
  </si>
  <si>
    <t>Beaker in vetro Pyrex/Duran forma bassa 250ml</t>
  </si>
  <si>
    <t>11.6</t>
  </si>
  <si>
    <t>Beaker in vetro Pyrex/Duran forma bassa 600ml</t>
  </si>
  <si>
    <t>Beaker in vetro Pyrex/Duran forma bassa 1000ml</t>
  </si>
  <si>
    <t>Beaker in vetro Pyrex/Duran forma bassa 2000ml</t>
  </si>
  <si>
    <t>11.9</t>
  </si>
  <si>
    <t>11.10</t>
  </si>
  <si>
    <t>11.11</t>
  </si>
  <si>
    <t>11.12</t>
  </si>
  <si>
    <t>11.13</t>
  </si>
  <si>
    <t>11.14</t>
  </si>
  <si>
    <t>11.15</t>
  </si>
  <si>
    <t>Beuta vetro bocca larga graduata con tappo a vite 1000ml</t>
  </si>
  <si>
    <t>11.16</t>
  </si>
  <si>
    <t>Beuta vetro Pyrex/Duran cono NS 29/32 graduata 100ml</t>
  </si>
  <si>
    <t>11.17</t>
  </si>
  <si>
    <t>Bicchiere forma bassa con becco graduato 10ml</t>
  </si>
  <si>
    <t>11.18</t>
  </si>
  <si>
    <t>11.19</t>
  </si>
  <si>
    <t>Bicchiere forma bassa con becco graduato 50ml</t>
  </si>
  <si>
    <t>11.20</t>
  </si>
  <si>
    <t>Bicchiere forma bassa con becco graduato 100ml</t>
  </si>
  <si>
    <t>11.21</t>
  </si>
  <si>
    <t>Bicchiere forma bassa con becco graduato 250ml</t>
  </si>
  <si>
    <t>11.23</t>
  </si>
  <si>
    <t>Bicchiere forma bassa con becco graduato 600ml</t>
  </si>
  <si>
    <t>11.22</t>
  </si>
  <si>
    <t>11.24</t>
  </si>
  <si>
    <t>Bicchiere forma bassa con becco graduato 1000ml</t>
  </si>
  <si>
    <t>Bicchiere forma bassa con becco graduato 1500ml</t>
  </si>
  <si>
    <t>11.25</t>
  </si>
  <si>
    <t>Bicchiere forma bassa con becco graduato 2000ml</t>
  </si>
  <si>
    <t>11.26</t>
  </si>
  <si>
    <t>Bicchiere forma bassa con becco graduato 3000ml</t>
  </si>
  <si>
    <t>11.31</t>
  </si>
  <si>
    <t>Bottiglia in vetro bianco c/tappo a vite resistente agli acidi forti con controtappo in teflon 100ml</t>
  </si>
  <si>
    <t>11.27</t>
  </si>
  <si>
    <t>11.36</t>
  </si>
  <si>
    <t>Bottiglia vetro giallo c/tappo a vite 500ml</t>
  </si>
  <si>
    <t>11.28</t>
  </si>
  <si>
    <t>11.37</t>
  </si>
  <si>
    <t>Bottiglia vetro giallo c/tappo a vite 1000ml</t>
  </si>
  <si>
    <t>11.29</t>
  </si>
  <si>
    <t>Bottiglia vetro scuro, collo a vite, da 500 ml</t>
  </si>
  <si>
    <t>11.30</t>
  </si>
  <si>
    <t>Buretta di Mohr graduata, tipo dritto, c/rubinetto per titolazione, 25 ml</t>
  </si>
  <si>
    <t>11.38</t>
  </si>
  <si>
    <t>Camera contaglobuli tipo Bürker c/pinze</t>
  </si>
  <si>
    <t>11.32</t>
  </si>
  <si>
    <t>11.39</t>
  </si>
  <si>
    <t>Camera contaglobuli tipo Bürker s/pinze</t>
  </si>
  <si>
    <t>11.33</t>
  </si>
  <si>
    <t>11.40</t>
  </si>
  <si>
    <t>Camera contaglobuli tipo NEUBAUER - doppia – con pinzette</t>
  </si>
  <si>
    <t>11.34</t>
  </si>
  <si>
    <t>11.41</t>
  </si>
  <si>
    <t>Camera contaglobuli tipo Nageotte s/pinzette</t>
  </si>
  <si>
    <t>11.35</t>
  </si>
  <si>
    <t>11.42</t>
  </si>
  <si>
    <t>Camera contaglobuli tipo Thoma</t>
  </si>
  <si>
    <t>Camera da conteggio doppia di Fucs-Rosenthal</t>
  </si>
  <si>
    <t>Camere di Makler per conta spermatozoi</t>
  </si>
  <si>
    <t>11.43</t>
  </si>
  <si>
    <t>Capsule Petri in vetro 100x20mm</t>
  </si>
  <si>
    <t>11.44</t>
  </si>
  <si>
    <t>11.45</t>
  </si>
  <si>
    <t>11.46</t>
  </si>
  <si>
    <t>11.47</t>
  </si>
  <si>
    <t>11.48</t>
  </si>
  <si>
    <t>11.49</t>
  </si>
  <si>
    <t>11.50</t>
  </si>
  <si>
    <t>11.52</t>
  </si>
  <si>
    <t>Cilindro vetro, graduato, con tappo PE, classe "A" c/cono smeriglio 24/29 100ml</t>
  </si>
  <si>
    <t>11.69</t>
  </si>
  <si>
    <t>Flacone vetro scuro tappo a vite 200ml</t>
  </si>
  <si>
    <t>11.72</t>
  </si>
  <si>
    <t>Imbuto in vetro gambo corto, Ø 100 mm</t>
  </si>
  <si>
    <t>11.74</t>
  </si>
  <si>
    <t>Imbuto separatore in vetro Duran con rubinetto in teflon e tappo in PE 1000 ml</t>
  </si>
  <si>
    <t>Imbuto in vetro Pyrex Ø 30 mm</t>
  </si>
  <si>
    <t>11.51</t>
  </si>
  <si>
    <t>11.75</t>
  </si>
  <si>
    <t>Imbuto vetro Ø  50mm</t>
  </si>
  <si>
    <t>11.77</t>
  </si>
  <si>
    <t>Imbuto vetro Ø  70mm</t>
  </si>
  <si>
    <t>11.53</t>
  </si>
  <si>
    <t>11.78</t>
  </si>
  <si>
    <t>Imbuto vetro Ø  80mm</t>
  </si>
  <si>
    <t>11.54</t>
  </si>
  <si>
    <t>11.79</t>
  </si>
  <si>
    <t>Imbuto vetro Ø  100mm</t>
  </si>
  <si>
    <t>11.55</t>
  </si>
  <si>
    <t>11.80</t>
  </si>
  <si>
    <t>Imbuto vetro  Ø  120mm</t>
  </si>
  <si>
    <t>11.56</t>
  </si>
  <si>
    <t>11.81</t>
  </si>
  <si>
    <t>Imbuto vetro  Ø  150mm</t>
  </si>
  <si>
    <t>11.57</t>
  </si>
  <si>
    <t>11.86</t>
  </si>
  <si>
    <t>Matraccio cono NS 29/32 500ml</t>
  </si>
  <si>
    <t>11.58</t>
  </si>
  <si>
    <t>11.87</t>
  </si>
  <si>
    <t>Matraccio cono NS 29/32 1000ml</t>
  </si>
  <si>
    <t>11.59</t>
  </si>
  <si>
    <t>11.93</t>
  </si>
  <si>
    <t>Matraccio tarato classe "A" (cono NS 12/21) 100ml</t>
  </si>
  <si>
    <t>11.60</t>
  </si>
  <si>
    <t>11.95</t>
  </si>
  <si>
    <t>Matraccio tarato classe "A" (cono NS 14/23) 250ml</t>
  </si>
  <si>
    <t>11.61</t>
  </si>
  <si>
    <t>Matraccio tarato classe "A" (cono NS 19/26) 500ml</t>
  </si>
  <si>
    <t>11.62</t>
  </si>
  <si>
    <t>Matraccio tarato classe "A" (cono NS 24/29) 1000ml</t>
  </si>
  <si>
    <t>11.63</t>
  </si>
  <si>
    <t>Matraccio tarato classe "A" c/tappo 10ml</t>
  </si>
  <si>
    <t>11.64</t>
  </si>
  <si>
    <t>Matraccio tarato classe "A" c/tappo 20ml</t>
  </si>
  <si>
    <t>11.65</t>
  </si>
  <si>
    <t>11.66</t>
  </si>
  <si>
    <t>11.67</t>
  </si>
  <si>
    <t>11.68</t>
  </si>
  <si>
    <t>Matraccio/pall. tarato vtr.Pyrex tappo vite ml.1000</t>
  </si>
  <si>
    <t>Matraccio/pall. tarato vtr.Pyrex tappo vite ml.2000</t>
  </si>
  <si>
    <t>11.70</t>
  </si>
  <si>
    <t>Pallone Pyrex/Duran fondo piatto 50ml</t>
  </si>
  <si>
    <t>11.71</t>
  </si>
  <si>
    <t>Pallone Pyrex/Duran fondo piatto 100ml</t>
  </si>
  <si>
    <t>Pallone Pyrex/Duran fondo piatto 500ml</t>
  </si>
  <si>
    <t>11.73</t>
  </si>
  <si>
    <t>Pallone Pyrex/Duran fondo piatto 1000ml</t>
  </si>
  <si>
    <t>Pallone vetro tipo Pyrex tarato c/tappo ml. 5</t>
  </si>
  <si>
    <t>Pallone vetro tipo Pyrex tarato c/tappo ml. 10</t>
  </si>
  <si>
    <t>11.76</t>
  </si>
  <si>
    <t>Pallone vetro tipo Pyrex tarato c/tappo ml. 20</t>
  </si>
  <si>
    <t>Pipetta Pasteur in vetro n/sterile Ø 7x150mm</t>
  </si>
  <si>
    <t>Pipetta Pasteur in vetro n/sterile Ø 7x230mm</t>
  </si>
  <si>
    <t>Pipetta Pasteur in vetro n/sterile Ø 7x300mm</t>
  </si>
  <si>
    <t>Pipetta Pasteur in vetro sterile precotonata Ø 7x150mm</t>
  </si>
  <si>
    <t>Pipetta vetro sterile non cotonata, graduata 10ml</t>
  </si>
  <si>
    <t>11.82</t>
  </si>
  <si>
    <t>Provetta in Pyrex/Duran tappo a vite in bachelite, fondo tondo autoclavabile Ø 16x100mm</t>
  </si>
  <si>
    <t>11.83</t>
  </si>
  <si>
    <t>Provetta vetro borosilicato cilindrica, fondo tondo, tappo a vite in bachelite, autoclavabile Ø 16x100mm</t>
  </si>
  <si>
    <t>11.84</t>
  </si>
  <si>
    <t>Provetta vetro cilindrica fondo tondo per batteriologia Ø 12x75mm</t>
  </si>
  <si>
    <t>11.85</t>
  </si>
  <si>
    <t>Tappo per bottiglia di vetro scuro da 1000ml</t>
  </si>
  <si>
    <t>Vaschetta in vetro "HELLENDHAL" con coperchio per colorazione di 8/16 vetrini 26x76mm</t>
  </si>
  <si>
    <t>11.88</t>
  </si>
  <si>
    <t>Vaschetta con coperchio per colorazione 200x100x100mm</t>
  </si>
  <si>
    <t>11.89</t>
  </si>
  <si>
    <t>Vaschetta per colorazione vetrini con supporto esterno da 60 posti</t>
  </si>
  <si>
    <t>11.90</t>
  </si>
  <si>
    <t>Vaschetta universale con coperchio per colorazione di 10 vetrini 26x76mm con cestello 105x85x70mm</t>
  </si>
  <si>
    <t>11.91</t>
  </si>
  <si>
    <t>Vetrino copricamera per camere contaglobuli tipo “Burker”</t>
  </si>
  <si>
    <t>11.92</t>
  </si>
  <si>
    <t>Vetrino copricamera per camere contaglobuli tipo “Neubauer”</t>
  </si>
  <si>
    <t>Vetrino copricamera per camere contaglobuli tipo “Nageotte”</t>
  </si>
  <si>
    <t>11.94</t>
  </si>
  <si>
    <t>Vetrino copricamera per camere contaglobuli tipo “Thoma”</t>
  </si>
  <si>
    <t>Vetrino tondo da orologio c/bordo molato Ø 100mm</t>
  </si>
  <si>
    <t>Beuta vetro Pyrex bocca larga graduata 100ml</t>
  </si>
  <si>
    <t>Beuta vetro Pyrex bocca larga graduata 250ml</t>
  </si>
  <si>
    <t>Beuta vetro Pyrex bocca larga graduata 500ml</t>
  </si>
  <si>
    <t>Beuta vetro Pyrex bocca larga graduata 1000ml</t>
  </si>
  <si>
    <t>Beuta vetro Pyrex bocca larga graduata 2000ml</t>
  </si>
  <si>
    <t>Beuta vetro Pyrex bocca larga graduata 3000ml</t>
  </si>
  <si>
    <t>Cilindro vetro Pyrex, graduato, c/becco, classe "A" 25ml</t>
  </si>
  <si>
    <t>Cilindro vetro Pyrex, graduato, c/becco, classe "A" 50ml</t>
  </si>
  <si>
    <t>Cilindro vetro Pyrex, graduato, c/becco, classe "A" 100ml</t>
  </si>
  <si>
    <t>Cilindro vetro Pyrex, graduato, c/becco, classe "A" 250ml</t>
  </si>
  <si>
    <t>Cilindro vetro Pyrex, graduato, c/becco, classe "A" 500ml</t>
  </si>
  <si>
    <t>Cilindro vetro Pyrex, graduato, c/becco, classe "A" 1000ml</t>
  </si>
  <si>
    <t>Cilindro vetro Pyrex, graduato, c/becco, classe "A"  2000ml</t>
  </si>
  <si>
    <t>12.1</t>
  </si>
  <si>
    <t>Vetrino coprioggetto tipo Menzel , per macrosezioni 50x65mm</t>
  </si>
  <si>
    <t>12.2</t>
  </si>
  <si>
    <t>Vetrino coprioggetto tipo Menzel , per macrosezioni 50x75mm</t>
  </si>
  <si>
    <t>12.3</t>
  </si>
  <si>
    <t>Vetrino coprioggetto tipo Menzel , vetro trasparente classe I idrolitica, vetro borosilicato con dichiarazione del produttore, privo di difetti, pulito e levigato. Spessore standard 0,13-0,16mm corrispondente alla misura internazionale n.1  21x26mm</t>
  </si>
  <si>
    <t>12.4</t>
  </si>
  <si>
    <t>Vetrino coprioggetto tipo Menzel , Vetro trasparente classe I idrolitica, vetro borosilicato con dichiarazione del produttore, privo di difetti pulito e levigato. Spessore standard 0,13-0,16mm corrispondente alla misura internazionale n.1  18X18mm</t>
  </si>
  <si>
    <t>12.5</t>
  </si>
  <si>
    <t>12.6</t>
  </si>
  <si>
    <t>Vetrino coprioggetto tipo Menzel , Vetro trasparente classe I idrolitica, vetro borosilicato con dichiarazione del produttore, privo di difetti pulito e levigato. Spessore standard 0,13-0,16mm corrispondente alla misura internazionale n.1  20X20mm</t>
  </si>
  <si>
    <t>12.7</t>
  </si>
  <si>
    <t>Vetrino coprioggetto tipo Menzel , Vetro trasparente classe I idrolitica, vetro borosilicato con dichiarazione del produttore, privo di difetti pulito e levigato. Spessore standard 0,13-0,16mm corrispondente alla misura internazionale n.1  24x24mm</t>
  </si>
  <si>
    <t>12.8</t>
  </si>
  <si>
    <t>Vetrino coprioggetto tipo Menzel , Vetro trasparente classe I idrolitica, vetro borosilicato con dichiarazione del produttore, privo di difetti pulito e levigato. Spessore standard 0,13-0,16mm corrispondente alla misura internazionale n.1  24x32mm</t>
  </si>
  <si>
    <t>12.9</t>
  </si>
  <si>
    <t>Vetrino coprioggetto tipo Menzel , Vetro trasparente classe I idrolitica, vetro borosilicato con dichiarazione del produttore, privo di difetti pulito e levigato. Spessore standard 0,13-0,16mm corrispondente alla misura internazionale n.1  24x40mm</t>
  </si>
  <si>
    <t>12.10</t>
  </si>
  <si>
    <t>Vetrino coprioggetto tipo Menzel , Vetro trasparente classe I idrolitica, vetro borosilicato con dichiarazione del produttore, privo di difetti pulito e levigato. Spessore standard 0,13-0,16mm corrispondente alla misura internazionale n.1  24x50mm</t>
  </si>
  <si>
    <t>12.11</t>
  </si>
  <si>
    <t>Vetrino coprioggetto tipo Menzel , Vetro trasparente classe I idrolitica, vetro borosilicato con dichiarazione del produttore, privo di difetti pulito e levigato. Spessore standard 0,13-0,16mm corrispondente alla misura internazionale n.1  24X60mm</t>
  </si>
  <si>
    <t>12.19</t>
  </si>
  <si>
    <t>Vetrino portaoggetto tipo Menzel , perfettamente liscio e pulito bordo molato 90°, sgrassato, con banda smerigliata/sabbiata, 26x76x1mm.</t>
  </si>
  <si>
    <t>12.12</t>
  </si>
  <si>
    <t>Vetrino portaoggetto tipo Menzel , perfettamente liscio e pulito bordo molato molato 45°, sgrassato, con banda smerigliata/sabbiata, 26x76x1mm.</t>
  </si>
  <si>
    <t>12.13</t>
  </si>
  <si>
    <t>12.14</t>
  </si>
  <si>
    <t>12.15</t>
  </si>
  <si>
    <t>Vetrino portaoggetto tipo Menzel, perfettamente liscio e pulito bordo molato 90°, sgrassato, SENZA banda smerigliata/sabbiata, 26x76x1mm</t>
  </si>
  <si>
    <t>12.16</t>
  </si>
  <si>
    <t>Vetrino portaoggetto tipo Menzel, perfettamente liscio e pulito bordo molato 45°, sgrassato, SENZA banda smerigliata/sabbiata, 26x76x1mm</t>
  </si>
  <si>
    <t>12.17</t>
  </si>
  <si>
    <t>Vetrino portaoggetto tipo Super Frost Menzel, molato e sgrassato, che assicura un’attrazione elettrostatica delle sezioni in paraffina, dei campioni citologici e delle sezioni di tessuto congelato, in vetro extra bianco con uno spessore standard di 1,0 mm e dimensioni pari a 26x76 mm, angolo 90°, banda bianca, resistente a solventi, alcoli e acidi, per procedure di immunoistochimica e in situ</t>
  </si>
  <si>
    <t>12.18</t>
  </si>
  <si>
    <t>Vetrino portaoggetto tipo Super Frost Menzel, molato e sgrassato, che assicura un’attrazione elettrostatica delle sezioni in paraffina, dei campioni citologici e delle sezioni di tessuto congelato, in vetro extra bianco con uno spessore standard di 1,0 mm e dimensioni pari a 26x76 mm, angolo 45°, banda bianca, resistente a solventi, alcoli e acidi, per procedure di immunoistochimica e in situ</t>
  </si>
  <si>
    <t>13.1</t>
  </si>
  <si>
    <t>Sistema filtrante sottovuoto per colture cellulari, membrana in PES, pori 0,45 µm, contenitore di raccolta capacità di 250 ml, materiale sterile non citotossico</t>
  </si>
  <si>
    <t>13.2</t>
  </si>
  <si>
    <t>Sistema filtrante sottovuoto per colture cellulari, membrana in PES, pori 0,45 µm, contenitore di raccolta capacità di 500 ml, materiale sterile non citotossico</t>
  </si>
  <si>
    <t>13.3</t>
  </si>
  <si>
    <t>Sistema filtrante sottovuoto per colture cellulari, membrana in PES, pori 0,22 µm, contenitore di raccolta capacità di 250 ml, materiale sterile non citotossico</t>
  </si>
  <si>
    <t>13.4</t>
  </si>
  <si>
    <t>Sistema filtrante sottovuoto per colture cellulari, membrana in PES, pori 0,22 µm, contenitore di raccolta capacità di 500 ml, materiale sterile non citotossico</t>
  </si>
  <si>
    <t>13.5</t>
  </si>
  <si>
    <t>Filtro per siringa in acetato di cellulosa, sterile, diametro pori 0,2 µm, materiale sterile non citotossico</t>
  </si>
  <si>
    <t>13.6</t>
  </si>
  <si>
    <t>Filtro per siringa in acetato di cellulosa, sterile, diametro pori 0,45 µm, materiale sterile non citotossico</t>
  </si>
  <si>
    <t>14.1</t>
  </si>
  <si>
    <t>14.2</t>
  </si>
  <si>
    <t>14.3</t>
  </si>
  <si>
    <t>Cassette in plastica con coperchio per macrosezioni</t>
  </si>
  <si>
    <t>14.4</t>
  </si>
  <si>
    <t>Cellette per macrosezioni in acciaio inox, mm 66x45x15</t>
  </si>
  <si>
    <t>14.5</t>
  </si>
  <si>
    <t>14.6</t>
  </si>
  <si>
    <t>14.7</t>
  </si>
  <si>
    <t>Basi in acciaio inossidabile per inclusione di preparati istologici in paraffina 15x15x5mm</t>
  </si>
  <si>
    <t>14.8</t>
  </si>
  <si>
    <t>Basi in acciaio inossidabile per inclusione di preparati istologici in paraffina 24x24x5mm</t>
  </si>
  <si>
    <t>14.9</t>
  </si>
  <si>
    <t>Basi in acciaio inossidabile per inclusione di preparati istologici in paraffina 30x24x5mm</t>
  </si>
  <si>
    <t>14.10</t>
  </si>
  <si>
    <t>Basi in acciaio inossidabile per inclusione di preparati istologici in paraffina 37x24x5mm</t>
  </si>
  <si>
    <t>14.11</t>
  </si>
  <si>
    <t>Basi in acciaio inossidabile per inclusione di preparati istologici in paraffina 7x7x5mm</t>
  </si>
  <si>
    <t>14.12</t>
  </si>
  <si>
    <t>Penna a inchiostro speciale per scrivere su vetrino e su biocassette. La scrittura deve essere mantenuta senza nessuna perdita di colore anche dopo trattamento con alcol e con xilene. L'inchiostro non deve essere tossico</t>
  </si>
  <si>
    <t>14.13</t>
  </si>
  <si>
    <t>Penna per circoscrivere le sezioni istologiche direttamente sul vetrino. Il liquido emesso deve produrre una barriera idrorepellente per impedire ai reagenti per istochimica ed immunoistochimica di diffondersi lungo tutto il vetrino</t>
  </si>
  <si>
    <t>14.14</t>
  </si>
  <si>
    <t>Pennelli in legno verniciato con setole in pelo di bue, di dimensione media, per la raccolta di sezioni nel bagnetto stendifette</t>
  </si>
  <si>
    <t>14.15</t>
  </si>
  <si>
    <t>14.16</t>
  </si>
  <si>
    <t>14.17</t>
  </si>
  <si>
    <t>14.18</t>
  </si>
  <si>
    <t>Spugnette/filtri per biopsia 2,5x3cm (tolleranza ± 0,1)</t>
  </si>
  <si>
    <t>14.19</t>
  </si>
  <si>
    <t>Archivio per vetrini, in metallo, modulari</t>
  </si>
  <si>
    <t>14.20</t>
  </si>
  <si>
    <t>Archivio per blocchetti, in metallo, modulari</t>
  </si>
  <si>
    <t>14.21</t>
  </si>
  <si>
    <t>Archivio per blocchetti, in plastica, modulari</t>
  </si>
  <si>
    <t>14.22</t>
  </si>
  <si>
    <t>Archivio in cartone per circa n. 1300 vetrini</t>
  </si>
  <si>
    <t>14.23</t>
  </si>
  <si>
    <t>Archivio in cartone per circa n. 200/350 blocchetti</t>
  </si>
  <si>
    <t>14.24</t>
  </si>
  <si>
    <t>14.25</t>
  </si>
  <si>
    <t>14.26</t>
  </si>
  <si>
    <t>14.27</t>
  </si>
  <si>
    <t>14.28</t>
  </si>
  <si>
    <t>14.29</t>
  </si>
  <si>
    <t>Lame tipo Trimming blades o equivalente, in acciaio nichelato o equivalente, lunghezza indicativa mm. 130 e relativo portalama</t>
  </si>
  <si>
    <t>14.30</t>
  </si>
  <si>
    <t>Lame tipo Trimming blades o equivalente, in acciaio nichelato o equivalente, lunghezza indicativa mm. 260 e relativo portalama</t>
  </si>
  <si>
    <t>14.31</t>
  </si>
  <si>
    <t>Lame monouso per dissezione e relativi portalame (diverse lunghezze)</t>
  </si>
  <si>
    <t>14.32</t>
  </si>
  <si>
    <t>Grembiuli monouso bianchi in dispenser 140x75 circa</t>
  </si>
  <si>
    <t>Sacchettini per biopsia (f.to grande), facilmente apribili dopo processazione, tipo tela da vela - formato 73x75mm ± 5 mm</t>
  </si>
  <si>
    <t>Sacchettini per biopsia (f.to medio), facilmente apribili dopo processazione, tipo tela da vela, formato 45x60mm ± 5 mm</t>
  </si>
  <si>
    <t>Sacchettini per biopsia (f.to piccolo), facilmente apribili dopo processazione, tipo tela da vela, formato 30x45mm ± 5 mm</t>
  </si>
  <si>
    <r>
      <t xml:space="preserve">Piano per riduzione pezzi, monouso, formato 15x21 cm </t>
    </r>
    <r>
      <rPr>
        <sz val="9"/>
        <rFont val="Calibri"/>
        <family val="2"/>
      </rPr>
      <t>±</t>
    </r>
    <r>
      <rPr>
        <sz val="9"/>
        <rFont val="Palatino Linotype"/>
        <family val="1"/>
      </rPr>
      <t xml:space="preserve"> 1 cm</t>
    </r>
  </si>
  <si>
    <t>Piano per riduzione pezzi, monouso, formato 30x21 cm ± 1 cm</t>
  </si>
  <si>
    <t>15.1</t>
  </si>
  <si>
    <t>Supporto per orientamento campionamento bioptico e/o agobioptico</t>
  </si>
  <si>
    <t>16.1</t>
  </si>
  <si>
    <t>Dispensatore per bottiglie, adattabile a diversi Ø di collo di bottiglia, a volume regolabile 25/100 ml</t>
  </si>
  <si>
    <t>16.2</t>
  </si>
  <si>
    <t>Dispensatore per bottiglie, adattabile a diversi Ø di collo di bottiglia, a volume regolabile 2/10ml</t>
  </si>
  <si>
    <t>16.3</t>
  </si>
  <si>
    <t>Pipettatore elettrico per pipette da almeno 0,1  ml con batteria ricaricabile incorporata e carica batterie con possibilità di utilizzo durante la ricarica. Provvisto di filtro idrofobico da 0,2/0,45 µm sostituibile. Cono di aspirazione e adattatore per pipette autoclavabili.</t>
  </si>
  <si>
    <t>16.4</t>
  </si>
  <si>
    <t>16.5</t>
  </si>
  <si>
    <t>16.6</t>
  </si>
  <si>
    <t>Adattatore di ricambio per siringhe con volume da 25 e 50 ml</t>
  </si>
  <si>
    <t>16.7</t>
  </si>
  <si>
    <t>Siringa per dispensatore, monouso, sterile, volume 0,5 ml</t>
  </si>
  <si>
    <t>16.8</t>
  </si>
  <si>
    <t>16.9</t>
  </si>
  <si>
    <t>Siringa per dispensatore, monouso, sterile, volume 2,50 ml</t>
  </si>
  <si>
    <t>16.10</t>
  </si>
  <si>
    <t>Siringa per dispensatore, monouso, sterile, volume 5 ml</t>
  </si>
  <si>
    <t>16.11</t>
  </si>
  <si>
    <t>16.12</t>
  </si>
  <si>
    <t>Siringa per dispensatore, monouso, sterile, volume 25 ml</t>
  </si>
  <si>
    <t>16.13</t>
  </si>
  <si>
    <t>Siringa per dispensatore, monouso, sterile, volume 50 ml</t>
  </si>
  <si>
    <t>16.14</t>
  </si>
  <si>
    <t>Siringa per dispensatore, monouso, non sterile, volume 0,1 ml</t>
  </si>
  <si>
    <t>16.15</t>
  </si>
  <si>
    <t>Siringa per dispensatore, monouso, non sterile, volume 0,5 ml</t>
  </si>
  <si>
    <t>16.16</t>
  </si>
  <si>
    <t>16.17</t>
  </si>
  <si>
    <t>Siringa per dispensatore, monouso, non sterile, volume 2,50 ml</t>
  </si>
  <si>
    <t>16.18</t>
  </si>
  <si>
    <t>Siringa per dispensatore, monouso, non sterile, volume 5 ml</t>
  </si>
  <si>
    <t>16.19</t>
  </si>
  <si>
    <t>16.20</t>
  </si>
  <si>
    <t>Siringa per dispensatore, monouso, non sterile, volume 25 ml</t>
  </si>
  <si>
    <t>16.21</t>
  </si>
  <si>
    <t>Siringa per dispensatore, monouso, non sterile, volume 50 ml</t>
  </si>
  <si>
    <t>Filtro di ricambio di cui al Sub 16.3</t>
  </si>
  <si>
    <t>Dispensatore meccanico (stepper) a siringa tipo combitips, in polipropilene, per siringhe con volume da 0,1 a 50 ml comprensivo di adattatore per siringhe da 25 e 50 ml (incluso nella confezione o in confezione separata).</t>
  </si>
  <si>
    <t>Siringa per dispensatore, monouso, sterile, volume 1 oppure 1,25 ml</t>
  </si>
  <si>
    <t>Siringa per dispensatore, monouso, sterile, volume 10 oppure 12,5 ml</t>
  </si>
  <si>
    <t>Siringa per dispensatore, monouso, non sterile, volume 1 oppure 1,25 ml</t>
  </si>
  <si>
    <t>Siringa per dispensatore, monouso, non sterile, volume 10 oppure 12,5 ml</t>
  </si>
  <si>
    <t>18.1</t>
  </si>
  <si>
    <t>Pungitubo per segmenti sacche di sangue </t>
  </si>
  <si>
    <t>% IVA da applicare al servizio</t>
  </si>
  <si>
    <t>Vetrino portaoggetto tipo Menzel , perfettamente liscio e pulito bordo molato 90°, sgrassato, con banda colorata (diversi colori), 26x76x1mm</t>
  </si>
  <si>
    <t>Vetrino portaoggetto tipo Menzel , perfettamente liscio e pulito bordo molato 45°, sgrassato, con banda colorata (diversi colori), 26x76x1mm</t>
  </si>
  <si>
    <t>prezzo totale quadriennale (3+1) OFFERTO in cifre (5 cifre decimali) iva escl_NOTA1
(A*B*4)</t>
  </si>
  <si>
    <t xml:space="preserve">Provetta tipo Eppendorf a fondo conico per microcentrifuga in polipropilene colori assortiti zona smerigliata per scrittura con tappo chiusura di sicurezza, capacità 1,5 ml centrifugabile ad una velocità di 20000 xg  (ogni confezione  da 1000 ml deve contenere provette dello stesso colore, ma la fornitura può comprendere confezioni di colori diversi) </t>
  </si>
  <si>
    <t>Piastra Petri in polistirolo trasparente per batteriologia, Ø 35/10mm</t>
  </si>
  <si>
    <t>Piastra Petri in polistirolo trasparente per batteriologia, Ø 60/15mm</t>
  </si>
  <si>
    <t>Piastra Petri in polistirolo trasparente per batteriologia, Ø 92/16mm</t>
  </si>
  <si>
    <t>Piastra Petri in polistirolo trasparente per batteriologia, Ø 100/20mm</t>
  </si>
  <si>
    <t>BASE D'ASTA
Prezzo unitario al pezzo iva escl
(Z)</t>
  </si>
  <si>
    <r>
      <t xml:space="preserve">BASE D'ASTA
Prezzo totale </t>
    </r>
    <r>
      <rPr>
        <b/>
        <u val="singleAccounting"/>
        <sz val="12"/>
        <color rgb="FF000000"/>
        <rFont val="Palatino Linotype"/>
        <family val="1"/>
      </rPr>
      <t>quadriennale</t>
    </r>
    <r>
      <rPr>
        <b/>
        <sz val="12"/>
        <color rgb="FF000000"/>
        <rFont val="Palatino Linotype"/>
        <family val="1"/>
      </rPr>
      <t xml:space="preserve"> (3+1) iva escl 
(5 cifre decimali)
(A*Z*4)</t>
    </r>
  </si>
  <si>
    <r>
      <t xml:space="preserve">Prezzo unitario al pezzo </t>
    </r>
    <r>
      <rPr>
        <b/>
        <u val="singleAccounting"/>
        <sz val="12"/>
        <color rgb="FF000000"/>
        <rFont val="Palatino Linotype"/>
        <family val="1"/>
      </rPr>
      <t>OFFERTO</t>
    </r>
    <r>
      <rPr>
        <b/>
        <sz val="12"/>
        <color rgb="FF000000"/>
        <rFont val="Palatino Linotype"/>
        <family val="1"/>
      </rPr>
      <t xml:space="preserve"> iva escl
(5 cifre decimali)
(B)</t>
    </r>
  </si>
  <si>
    <t>% sconto derivante dal prezzo quadriennale offerto e il prezzo quadriennale a base d'asta</t>
  </si>
  <si>
    <t>prezzo totale quadriennale (3+1) OFFERTO in lettere (5 cifre decimali) iva escl_NOTA1
(A*B*4)</t>
  </si>
  <si>
    <t>pipette</t>
  </si>
  <si>
    <t>puntali e supporti</t>
  </si>
  <si>
    <t>Prezzo OFFERTO per Certificazione a pipetta iva escl
(X)</t>
  </si>
  <si>
    <t>Prezzo totale OFFERTO per la manutenzione e per la certificazione a pipetta
(X+Y)</t>
  </si>
  <si>
    <t>Prezzo OFFERTO per Manutenzione a pipetta iva escl
(Y)</t>
  </si>
  <si>
    <t>TOT</t>
  </si>
  <si>
    <t>La Ditta offerente dichiara che il costo relativo alla manodopera (ricompreso nell'importo complessivo) , per il presente lotto, è pari ad € __________,___ = (__________/___)
art.95 comma 10 D.Lgs. n.50/2016</t>
  </si>
  <si>
    <t>La Ditta offerente dichiara che il costo relativo alla sicurezza  -oneri aziendali concernenti l'adempimento delle disposizioni in materia di salute e sicurezza sui luoghi di lavoro- (ricompreso nell'importo complessivo) , per il presente lotto, 
è pari ad € __________,___ = (__________/___)
art.95 comma 10 D.Lgs. n.50/2016</t>
  </si>
  <si>
    <r>
      <t xml:space="preserve">BASE D'ASTA Manutenzione e </t>
    </r>
    <r>
      <rPr>
        <b/>
        <u val="singleAccounting"/>
        <sz val="12"/>
        <color rgb="FF000000"/>
        <rFont val="Palatino Linotype"/>
        <family val="1"/>
      </rPr>
      <t xml:space="preserve">Certificazione </t>
    </r>
    <r>
      <rPr>
        <b/>
        <sz val="12"/>
        <color rgb="FF000000"/>
        <rFont val="Palatino Linotype"/>
        <family val="1"/>
      </rPr>
      <t>a pipetta iva escl</t>
    </r>
  </si>
  <si>
    <t>Prezzo totale OFFERTO per la manutenzione e per la certificazione
(X+Y)</t>
  </si>
  <si>
    <t>Prezzo OFFERTO per Manutenzione iva escl
(Y)</t>
  </si>
  <si>
    <r>
      <t xml:space="preserve">BASE D'ASTA Manutenzione e </t>
    </r>
    <r>
      <rPr>
        <b/>
        <u val="singleAccounting"/>
        <sz val="12"/>
        <color rgb="FF000000"/>
        <rFont val="Palatino Linotype"/>
        <family val="1"/>
      </rPr>
      <t xml:space="preserve">Certificazione </t>
    </r>
    <r>
      <rPr>
        <b/>
        <sz val="12"/>
        <color rgb="FF000000"/>
        <rFont val="Palatino Linotype"/>
        <family val="1"/>
      </rPr>
      <t>iva escl</t>
    </r>
  </si>
  <si>
    <r>
      <t xml:space="preserve">BASE D'ASTA Manutenzione e </t>
    </r>
    <r>
      <rPr>
        <b/>
        <u val="singleAccounting"/>
        <sz val="12"/>
        <color rgb="FF000000"/>
        <rFont val="Palatino Linotype"/>
        <family val="1"/>
      </rPr>
      <t xml:space="preserve">Certificazione </t>
    </r>
    <r>
      <rPr>
        <b/>
        <sz val="12"/>
        <color rgb="FF000000"/>
        <rFont val="Palatino Linotype"/>
        <family val="1"/>
      </rPr>
      <t xml:space="preserve">quadriennale (3+1) iva escl </t>
    </r>
  </si>
  <si>
    <t>Prezzo OFFERTO per Certificazione iva escl
(X)</t>
  </si>
  <si>
    <t>Pipette già in dotazione. Diverse tipologie. Servizio di Certificazione e Manutenzione su richiesta. NOTA3</t>
  </si>
  <si>
    <r>
      <rPr>
        <b/>
        <sz val="16"/>
        <rFont val="Calibri"/>
        <family val="2"/>
      </rPr>
      <t>≤</t>
    </r>
    <r>
      <rPr>
        <b/>
        <sz val="16"/>
        <rFont val="Palatino Linotype"/>
        <family val="1"/>
      </rPr>
      <t xml:space="preserve">100 </t>
    </r>
  </si>
  <si>
    <t>(a)</t>
  </si>
  <si>
    <t>(b)</t>
  </si>
  <si>
    <t>numero totale di pipette NUOVE</t>
  </si>
  <si>
    <t>servizio di assistenza e certificazione pipette nuove</t>
  </si>
  <si>
    <t>servizio di assistenza e certificazione pipette già in dotazione</t>
  </si>
  <si>
    <t>J</t>
  </si>
  <si>
    <t>K</t>
  </si>
  <si>
    <t>L</t>
  </si>
  <si>
    <t>M</t>
  </si>
  <si>
    <t>Prezzo totale OFFERTO per certificazione e manutenz quadriennale (3+1) iva escl
(113*(X+Y)*4)_NOTA2</t>
  </si>
  <si>
    <t>Numero di Pipettatori elettrici (16.2) e Dispensatori meccanici (16.4) totali già in dotazione. Servizio di Certificazione e Manutenzione su richiesta. NOTA3</t>
  </si>
  <si>
    <t>Numero di Pipettatori elettrici (16.2) e Dispensatori meccanici (16.4) NUOVI</t>
  </si>
  <si>
    <t>Cassette in resina per inclusione, in colore bianco, con coperchio- peso uguale o maggiore a 3 gr</t>
  </si>
  <si>
    <t>Cassette in resina per inclusione, vari colori (arancio, blu, giallo, lilla, rosa, verde), con coperchio - peso uguale o maggiore a 3 gr</t>
  </si>
  <si>
    <t xml:space="preserve">Matraccio/pall. tarato vtr.Pyrex tappo vite ml.50 </t>
  </si>
  <si>
    <t>Matraccio/pall. tarato vtr.Pyrex tappo vite ml.100</t>
  </si>
  <si>
    <t>Matraccio/pall. tarato vtr.Pyrex tappo vite ml.500</t>
  </si>
  <si>
    <r>
      <t xml:space="preserve">BASE D'ASTA
Prezzo totale </t>
    </r>
    <r>
      <rPr>
        <b/>
        <u val="singleAccounting"/>
        <sz val="12"/>
        <color rgb="FF000000"/>
        <rFont val="Palatino Linotype"/>
        <family val="1"/>
      </rPr>
      <t>quadriennale</t>
    </r>
    <r>
      <rPr>
        <b/>
        <sz val="12"/>
        <color rgb="FF000000"/>
        <rFont val="Palatino Linotype"/>
        <family val="1"/>
      </rPr>
      <t xml:space="preserve"> (3+1) iva escl 
(5 cifre decimali)
(A*Z)</t>
    </r>
  </si>
  <si>
    <t>Prezzo totale OFFERTO per certificazione e manutenz quadriennale (3+1) iva escl
(950*(X+Y)*4)_NOTA2</t>
  </si>
  <si>
    <r>
      <rPr>
        <b/>
        <sz val="12"/>
        <rFont val="Calibri"/>
        <family val="2"/>
      </rPr>
      <t>≤</t>
    </r>
    <r>
      <rPr>
        <b/>
        <sz val="12"/>
        <rFont val="Palatino Linotype"/>
        <family val="1"/>
      </rPr>
      <t>100</t>
    </r>
  </si>
  <si>
    <t>N. REP.</t>
  </si>
  <si>
    <t>N.REP.</t>
  </si>
  <si>
    <r>
      <rPr>
        <u/>
        <sz val="9"/>
        <rFont val="Palatino Linotype"/>
        <family val="1"/>
      </rPr>
      <t>Lama monouso per microtomo in acciaio nichelato/inossidabile o equivalente, per la routine, con angolo di taglio a 35°</t>
    </r>
    <r>
      <rPr>
        <sz val="9"/>
        <rFont val="Palatino Linotype"/>
        <family val="1"/>
      </rPr>
      <t>. La lama dovrà eseguire 10 sezioni da 2 um e 10 sezioni da 3 um su pezzi standard. La lama si riterrà inidonea se, dopo le operazioni di taglio, la sezione, all'esame microscopico, presenta rigature oppure se il taglio della sezione numero 10, effettuata a 2 e 3 um, non è perfetto ed omogeneo in tutto il suo spessore.</t>
    </r>
  </si>
  <si>
    <r>
      <rPr>
        <u/>
        <sz val="9"/>
        <rFont val="Palatino Linotype"/>
        <family val="1"/>
      </rPr>
      <t>Lama monouso banda larga per campioni estremamente duri o fibrosi in acciaio nichelato/inossidabile o equivalente</t>
    </r>
    <r>
      <rPr>
        <sz val="9"/>
        <rFont val="Palatino Linotype"/>
        <family val="1"/>
      </rPr>
      <t>. La lama dovrà eseguire 10 sezioni da 2 um e 10 sezioni da 4 um su pezzi standard. La lama si riterrà inidonea se, dopo le operazioni di taglio, la sezione, all'esame microscopico, presenta rigature oppure se il taglio della sezione numero 10, effettuata a 2 e 4 um, non è perfetto ed omogeneo in tutto il suo spessore.</t>
    </r>
  </si>
  <si>
    <r>
      <rPr>
        <u/>
        <sz val="9"/>
        <rFont val="Palatino Linotype"/>
        <family val="1"/>
      </rPr>
      <t>Lama monouso da microtomo, banda stretta per tessuti morbidi e sezioni extra-fini in acciaio nichelato/inossidabile o equivalente con angolo di taglio a 22°</t>
    </r>
    <r>
      <rPr>
        <sz val="9"/>
        <rFont val="Palatino Linotype"/>
        <family val="1"/>
      </rPr>
      <t>.  La lama dovrà eseguire 10 sezioni da 2 um e 10 sezioni da 3 um su pezzi standard. La lama si riterrà inidonea se, dopo le operazioni di taglio, la sezione, all'esame microscopico, presenta rigature oppure se il taglio della sezione numero 10, effettuata a 2 e 3 um, non è perfetto ed omogeneo in tutto il suo spessore.</t>
    </r>
  </si>
  <si>
    <r>
      <rPr>
        <u/>
        <sz val="9"/>
        <rFont val="Palatino Linotype"/>
        <family val="1"/>
      </rPr>
      <t>Lama monouso da microtomo, banda stretta per tessuti duri in acciaio nichelato/inossidabile o equivalente con angolo di taglio a 35°</t>
    </r>
    <r>
      <rPr>
        <sz val="9"/>
        <rFont val="Palatino Linotype"/>
        <family val="1"/>
      </rPr>
      <t>. La lama dovrà eseguire 10 sezioni tra 2 um e 4 um su pezzi standard. La lama si riterrà inidonea se, dopo le operazioni di taglio, la sezione, all'esame microscopico, presenta rigature oppure se il taglio della sezione numero 10, effettuata a 2 e 4 um, non è perfetto ed omogeneo in tutto il suo spessore</t>
    </r>
  </si>
  <si>
    <t>N.
REP.</t>
  </si>
  <si>
    <r>
      <rPr>
        <b/>
        <sz val="11"/>
        <color theme="1"/>
        <rFont val="Palatino Linotype"/>
        <family val="1"/>
      </rPr>
      <t>NOTA1:</t>
    </r>
    <r>
      <rPr>
        <sz val="11"/>
        <color theme="1"/>
        <rFont val="Palatino Linotype"/>
        <family val="1"/>
      </rPr>
      <t xml:space="preserve">  IL PREZZO COMPLESSIVO OFFERTO DERIVA DALLA SOMMATORIA DEI PREZZI DEI SINGOLI PRODOTTI OFFERTI.</t>
    </r>
  </si>
  <si>
    <r>
      <rPr>
        <b/>
        <sz val="11"/>
        <color theme="1"/>
        <rFont val="Palatino Linotype"/>
        <family val="1"/>
      </rPr>
      <t>NOTA2:</t>
    </r>
    <r>
      <rPr>
        <sz val="11"/>
        <color theme="1"/>
        <rFont val="Palatino Linotype"/>
        <family val="1"/>
      </rPr>
      <t xml:space="preserve"> IL CALCOLO DEL PREZZO TOTALE OFFERTO PER CERTIFICAZIONE E MANUTENZ QUADRIENNALE (3+1) IVA ESCL PER PIPETTATORE ELETTRICO (16.2) E DISPENSATORE MECCANICO (16.4) NUOVI SARÀ: </t>
    </r>
    <r>
      <rPr>
        <u/>
        <sz val="11"/>
        <color theme="1"/>
        <rFont val="Palatino Linotype"/>
        <family val="1"/>
      </rPr>
      <t>(113*(X+Y)*4)</t>
    </r>
    <r>
      <rPr>
        <sz val="11"/>
        <color theme="1"/>
        <rFont val="Palatino Linotype"/>
        <family val="1"/>
      </rPr>
      <t xml:space="preserve">, QUELLO PER PIPETTATORE ELETTRICO (16.2) E DISPENSATORE MECCANICO (16.4) GIÀ IN DOTAZIONE SARÀ </t>
    </r>
    <r>
      <rPr>
        <u/>
        <sz val="11"/>
        <color theme="1"/>
        <rFont val="Palatino Linotype"/>
        <family val="1"/>
      </rPr>
      <t>(122*(X+Y)*4)</t>
    </r>
    <r>
      <rPr>
        <sz val="11"/>
        <color theme="1"/>
        <rFont val="Palatino Linotype"/>
        <family val="1"/>
      </rPr>
      <t>. LA BASE D'ASTA DI MANUTENZIONE E CERTIFICAZIONE A STRUMENTO IVA ESCL È FISSATA IN € 100. NELLE SUCCESSIVE DUE COLONNE DOVRANNO ESSERE SPECIFICATE LE DUE COMPONENTI DI PREZZO E LA SOMMA DI (A) E (B) DEVE ESSERE INFERIORE O UGUALE ALL'IMPORTO POSTO A BASE D'ASTA.</t>
    </r>
  </si>
  <si>
    <r>
      <rPr>
        <b/>
        <sz val="11"/>
        <color theme="1"/>
        <rFont val="Palatino Linotype"/>
        <family val="1"/>
      </rPr>
      <t>NOTA3:</t>
    </r>
    <r>
      <rPr>
        <sz val="11"/>
        <color theme="1"/>
        <rFont val="Palatino Linotype"/>
        <family val="1"/>
      </rPr>
      <t xml:space="preserve"> L'IMPORTO INDICATO PER IL SERVIZIO DI CERTIFICAZIONE E MANUTENZIONE ANNUALE EFFETTUATO SU PIPETTATORE ELETTRICO (16.2) E DISPENSATORE MECCANICO (16.4) GIÀ IN DOTAZIONE SUBIRÀ UN NOTEVOLE DECREMENTO DOVUTO ALL'AGGIUDICAZIONE DEI DISPOSITIVI NUOVI CHE ANDRANNO A SOSTITUIRE MANO A MANO QUELLE GIÀ IN USO</t>
    </r>
  </si>
  <si>
    <t>Pipetta automatica monocanale manuale a volume variabile 2-20µl, incremento 0,02 µl. Autoclavabile. La parte inferiore deve essere facilmente removibile per una facile manutenzione. L’espulsore deve coprire tutto il cono</t>
  </si>
  <si>
    <r>
      <rPr>
        <b/>
        <sz val="11"/>
        <color theme="1"/>
        <rFont val="Palatino Linotype"/>
        <family val="1"/>
      </rPr>
      <t>NOTA1</t>
    </r>
    <r>
      <rPr>
        <sz val="11"/>
        <color theme="1"/>
        <rFont val="Palatino Linotype"/>
        <family val="1"/>
      </rPr>
      <t>:  IL PREZZO COMPLESSIVO OFFERTO DERIVA DALLA SOMMATORIA DEI PREZZI DEI SINGOLI PRODOTTI OFFERTI.</t>
    </r>
  </si>
  <si>
    <r>
      <rPr>
        <b/>
        <sz val="11"/>
        <color theme="1"/>
        <rFont val="Palatino Linotype"/>
        <family val="1"/>
      </rPr>
      <t>NOTA2</t>
    </r>
    <r>
      <rPr>
        <sz val="11"/>
        <color theme="1"/>
        <rFont val="Palatino Linotype"/>
        <family val="1"/>
      </rPr>
      <t>: IL CALCOLO DEL PREZZO TOTALE OFFERTO PER CERTIFICAZIONE E MANUTENZ QUADRIENNALE (3+1) IVA ESCL PER LE PIPETTE NUOVE SARÀ: (572*(X+Y)*4), QUELLO PER LE PIPETTE GIÀ IN DOTAZIONE SARÀ (950*(X+Y)*4). LA BASE D'ASTA DI MANUTENZIONE E CERTIFICAZIONE A PIPETTA IVA ESCL È FISSATA IN € 100. NELLE SUCCESSIVE DUE COLONNE DOVRANNO ESSERE SPECIFICATE LE DUE COMPONENTI DI PREZZO E LA SOMMA DI (A) E (B) DEVE ESSERE INFERIORE O UGUALE ALL'IMPORTO POSTO A BASE D'ASTA.</t>
    </r>
  </si>
  <si>
    <t>N.REP</t>
  </si>
  <si>
    <t>Fornitura di vetreria e materiale per laboratorio occorrenti alle AA.SS.LL., AA.OO e I.R.C.C.S della Regione Liguria per un periodo di 36 mesi (con opzione di rinnovo per ulteriori 12 mesi).
 Lotti n. 18 
N. gara 6882686</t>
  </si>
  <si>
    <t>LOTTO N. 1 - “MATERIALE MONOUSO STERILE“ - CIG 7249400A1F</t>
  </si>
  <si>
    <t>F2 - OFFERTA ECONOMICA</t>
  </si>
  <si>
    <t>Fornitura di vetreria e materiale per laboratorio occorrenti alle AA.SS.LL., AA.OO e I.R.C.C.S della Regione Liguria per un periodo di 36 mesi 
(con opzione di rinnovo per ulteriori 12 mesi)
Lotti n. 18 
N. gara 6882686</t>
  </si>
  <si>
    <t>LOTTO N. 2 - “TAMPONI” - CIG 7249423D19</t>
  </si>
  <si>
    <t>LOTTO N. 3 - “PLASTICA GENERICA” - CIG 7249457929</t>
  </si>
  <si>
    <t>LOTTO N. 4 - “PORTAPROVETTE” - CIG 7249480C23</t>
  </si>
  <si>
    <t>LOTTO N. 5 - “ALTRO MATERIALE” - CIG 7249490466</t>
  </si>
  <si>
    <t>LOTTO N. 6 - “MATERIALE IN ACCIAIO INOX 18/10” - CIG 724950619B</t>
  </si>
  <si>
    <r>
      <t xml:space="preserve">BASE D'ASTA
Prezzo totale </t>
    </r>
    <r>
      <rPr>
        <b/>
        <u val="singleAccounting"/>
        <sz val="12"/>
        <color rgb="FF000000"/>
        <rFont val="Palatino Linotype"/>
        <family val="1"/>
      </rPr>
      <t>quadriennale</t>
    </r>
    <r>
      <rPr>
        <b/>
        <sz val="12"/>
        <color rgb="FF000000"/>
        <rFont val="Palatino Linotype"/>
        <family val="1"/>
      </rPr>
      <t xml:space="preserve"> (3+1)
iva escl 
(5 cifre decimali)
(A*Z*4)</t>
    </r>
  </si>
  <si>
    <t>LOTTO N. 7 - “MATERIALE PER COLTURE CELLULARI” - CIG 724951268D</t>
  </si>
  <si>
    <r>
      <t xml:space="preserve">BASE D'ASTA
Prezzo totale </t>
    </r>
    <r>
      <rPr>
        <b/>
        <u val="singleAccounting"/>
        <sz val="11"/>
        <color rgb="FF000000"/>
        <rFont val="Palatino Linotype"/>
        <family val="1"/>
      </rPr>
      <t>quadriennale</t>
    </r>
    <r>
      <rPr>
        <b/>
        <sz val="11"/>
        <color rgb="FF000000"/>
        <rFont val="Palatino Linotype"/>
        <family val="1"/>
      </rPr>
      <t xml:space="preserve"> (3+1) iva escl 
(5 cifre decimali)
(A*Z*4)</t>
    </r>
  </si>
  <si>
    <r>
      <t xml:space="preserve">Prezzo unitario al pezzo </t>
    </r>
    <r>
      <rPr>
        <b/>
        <u val="singleAccounting"/>
        <sz val="11"/>
        <color rgb="FF000000"/>
        <rFont val="Palatino Linotype"/>
        <family val="1"/>
      </rPr>
      <t>OFFERTO</t>
    </r>
    <r>
      <rPr>
        <b/>
        <sz val="11"/>
        <color rgb="FF000000"/>
        <rFont val="Palatino Linotype"/>
        <family val="1"/>
      </rPr>
      <t xml:space="preserve"> iva escl
(5 cifre decimali)
(B)</t>
    </r>
  </si>
  <si>
    <t>LOTTO N. 8 - “MATERIALE PER BIOLOGIA MOLECOLARE MONOUSO STERILE“ - CIG 7249518B7F</t>
  </si>
  <si>
    <t>LOTTO N. 9 - “PIASTRE” - CIG 7249524076</t>
  </si>
  <si>
    <r>
      <t xml:space="preserve">BASE D'ASTA
Prezzo totale </t>
    </r>
    <r>
      <rPr>
        <b/>
        <u val="singleAccounting"/>
        <sz val="12"/>
        <color rgb="FF000000"/>
        <rFont val="Palatino Linotype"/>
        <family val="1"/>
      </rPr>
      <t>quadriennale</t>
    </r>
    <r>
      <rPr>
        <b/>
        <sz val="12"/>
        <color rgb="FF000000"/>
        <rFont val="Palatino Linotype"/>
        <family val="1"/>
      </rPr>
      <t xml:space="preserve"> (3+1) 
iva escl 
(5 cifre decimali)
(A*Z*4)</t>
    </r>
  </si>
  <si>
    <t>LOTTO N. 10 - “VIAL E CONTENITORI PER CRIOGENIA” CIG 7249535987</t>
  </si>
  <si>
    <t>LOTTO N. 11 - “VETRERIA MISCELLANEA” - CIG 7249541E79</t>
  </si>
  <si>
    <t>Vaschetta in vetro "COPLIN" con coperchio per colorazione di 10 vetrini 26x76mm Ø 50mm</t>
  </si>
  <si>
    <t>LOTTO N. 12 - “VETRINI” - CIG 7249559D54</t>
  </si>
  <si>
    <t>LOTTO N. 13 - “SISTEMI DI FILTRAZIONE” - CIG 724956631E</t>
  </si>
  <si>
    <t>LOTTO N. 14 - “MATERIALE VARIO PER ANATOMIA PATOLOGICA” - CIG 724957066A</t>
  </si>
  <si>
    <t>LOTTO N. 15 - ''SUPPORTO PER ORIENTAMENTO CAMPIONAMENTO BIOPTICO E/O AGOBIOPTICO'' - CIG 7249578D02</t>
  </si>
  <si>
    <t>LOTTO N. 16 - “DISPENSATORI” - CIG 724958639F</t>
  </si>
  <si>
    <t>Prezzo totale OFFERTO per certificazione e manutenz quadriennale (3+1) iva escl
(122*(X+Y)*4)_NOTA2</t>
  </si>
  <si>
    <t>PREZZO OFFERTO 
4 anni 
LOTTO 16</t>
  </si>
  <si>
    <t>BASE D'ASTA 
4 anni LOTTO 16</t>
  </si>
  <si>
    <t>PREZZO COMPLESSIVO quadriennale LOTTO 16</t>
  </si>
  <si>
    <t>LOTTO N. 17 - “FORNITURA DI PIPETTE E PUNTALI COMPRENSIVA DI ASSISTENZA TECNICA" - CIG 7249595B0A</t>
  </si>
  <si>
    <t>Prezzo totale OFFERTO per certificazione e manutenz quadriennale (3+1) iva escl
(572*(X+Y)*4)_NOTA2</t>
  </si>
  <si>
    <t>PREZZO COMPLESSIVO quadriennale LOTTO 17</t>
  </si>
  <si>
    <t>BASE D'ASTA 
4 anni LOTTO 17</t>
  </si>
  <si>
    <t>PREZZO OFFERTO 
4 anni 
LOTTO 17</t>
  </si>
  <si>
    <r>
      <t xml:space="preserve">fabbisogno
</t>
    </r>
    <r>
      <rPr>
        <b/>
        <u val="singleAccounting"/>
        <sz val="16"/>
        <color rgb="FFFF0000"/>
        <rFont val="Palatino Linotype"/>
        <family val="1"/>
      </rPr>
      <t>(pz/4anni)</t>
    </r>
    <r>
      <rPr>
        <b/>
        <sz val="16"/>
        <color rgb="FFFF0000"/>
        <rFont val="Palatino Linotype"/>
        <family val="1"/>
      </rPr>
      <t xml:space="preserve">
(A)</t>
    </r>
  </si>
  <si>
    <t>LOTTO N. 18 - "Pungitubo per segmenti sacche di sangue" - CIG 7249606420</t>
  </si>
  <si>
    <t>Vetrino portaoggetto tipo Menzel, molato e sgrassato, banda neutra, per macrosezioni 50x75 mm</t>
  </si>
  <si>
    <t>Lama monouso in acciaio inox per criostato banda stretta</t>
  </si>
  <si>
    <t>Provetta plastica sterili 12x75 cilindriche tappo doppia posizione, 5 ml</t>
  </si>
  <si>
    <r>
      <t xml:space="preserve">Ansa monouso in polistirolo </t>
    </r>
    <r>
      <rPr>
        <sz val="10"/>
        <color rgb="FFFF0000"/>
        <rFont val="Palatino Linotype"/>
        <family val="1"/>
      </rPr>
      <t>o in polipropilene</t>
    </r>
    <r>
      <rPr>
        <sz val="10"/>
        <color rgb="FF000000"/>
        <rFont val="Palatino Linotype"/>
        <family val="1"/>
      </rPr>
      <t xml:space="preserve"> 1 µl</t>
    </r>
  </si>
  <si>
    <r>
      <t xml:space="preserve">Ansa monouso in polistirolo </t>
    </r>
    <r>
      <rPr>
        <sz val="10"/>
        <color rgb="FFFF0000"/>
        <rFont val="Palatino Linotype"/>
        <family val="1"/>
      </rPr>
      <t>o in polipropilene</t>
    </r>
    <r>
      <rPr>
        <sz val="10"/>
        <color rgb="FF000000"/>
        <rFont val="Palatino Linotype"/>
        <family val="1"/>
      </rPr>
      <t xml:space="preserve"> 10 µl</t>
    </r>
  </si>
  <si>
    <r>
      <t xml:space="preserve">Ansa monouso in polistirolo </t>
    </r>
    <r>
      <rPr>
        <sz val="10"/>
        <color rgb="FFFF0000"/>
        <rFont val="Palatino Linotype"/>
        <family val="1"/>
      </rPr>
      <t>o in polipropilene</t>
    </r>
    <r>
      <rPr>
        <sz val="10"/>
        <color rgb="FF000000"/>
        <rFont val="Palatino Linotype"/>
        <family val="1"/>
      </rPr>
      <t xml:space="preserve"> per trapianto ad ago</t>
    </r>
  </si>
  <si>
    <r>
      <t xml:space="preserve">Contenitore monouso in polipropilene c/etichetta </t>
    </r>
    <r>
      <rPr>
        <sz val="10"/>
        <color rgb="FFFF0000"/>
        <rFont val="Palatino Linotype"/>
        <family val="1"/>
      </rPr>
      <t>o area di scrittura satinata</t>
    </r>
    <r>
      <rPr>
        <sz val="10"/>
        <color rgb="FF000000"/>
        <rFont val="Palatino Linotype"/>
        <family val="1"/>
      </rPr>
      <t xml:space="preserve"> e tappo a vite a chiusura ermetica, capacità 30 ml (tolleranza +/- 5%), confezionato singolarmente</t>
    </r>
  </si>
  <si>
    <r>
      <t xml:space="preserve">Contenitore monouso in polipropilene c/etichetta </t>
    </r>
    <r>
      <rPr>
        <sz val="10"/>
        <color rgb="FFFF0000"/>
        <rFont val="Palatino Linotype"/>
        <family val="1"/>
      </rPr>
      <t>o area di scrittura satinata</t>
    </r>
    <r>
      <rPr>
        <sz val="10"/>
        <color rgb="FF000000"/>
        <rFont val="Palatino Linotype"/>
        <family val="1"/>
      </rPr>
      <t xml:space="preserve"> e tappo a vite a chiusura ermetica, capacità 60 ml (tolleranza +/- 5%), confezionato singolarmente</t>
    </r>
  </si>
  <si>
    <r>
      <t xml:space="preserve">Contenitore monouso in polipropilene c/etichetta </t>
    </r>
    <r>
      <rPr>
        <sz val="10"/>
        <color rgb="FFFF0000"/>
        <rFont val="Palatino Linotype"/>
        <family val="1"/>
      </rPr>
      <t>o area di scrittura satinata</t>
    </r>
    <r>
      <rPr>
        <sz val="10"/>
        <color rgb="FF000000"/>
        <rFont val="Palatino Linotype"/>
        <family val="1"/>
      </rPr>
      <t xml:space="preserve"> e tappo a vite a chiusura ermetica, capacità 120 ml (tolleranza +/- 5%), confezionato singolarmente</t>
    </r>
  </si>
  <si>
    <r>
      <t xml:space="preserve">Contenitore monouso in polipropilene, graduato, c/etichetta </t>
    </r>
    <r>
      <rPr>
        <sz val="10"/>
        <color rgb="FFFF0000"/>
        <rFont val="Palatino Linotype"/>
        <family val="1"/>
      </rPr>
      <t>o area di scrittura satinata</t>
    </r>
    <r>
      <rPr>
        <sz val="10"/>
        <color rgb="FF000000"/>
        <rFont val="Palatino Linotype"/>
        <family val="1"/>
      </rPr>
      <t xml:space="preserve"> e tappo a vite a chiusura ermetica, capacità 150 ml (tolleranza +/- 20%) confezionato singolarmente </t>
    </r>
  </si>
  <si>
    <r>
      <t xml:space="preserve">Contenitore monouso in polipropilene, graduato, c/etichetta </t>
    </r>
    <r>
      <rPr>
        <sz val="10"/>
        <color rgb="FFFF0000"/>
        <rFont val="Palatino Linotype"/>
        <family val="1"/>
      </rPr>
      <t>o area di scrittura satinata</t>
    </r>
    <r>
      <rPr>
        <sz val="10"/>
        <color rgb="FF000000"/>
        <rFont val="Palatino Linotype"/>
        <family val="1"/>
      </rPr>
      <t xml:space="preserve"> e tappo a vite a chiusura ermetica, capacità 200 ml (tolleranza +/- 20%) confezionato singolarmente</t>
    </r>
  </si>
  <si>
    <r>
      <t xml:space="preserve">Contenitore monouso in polipropilene c/etichetta </t>
    </r>
    <r>
      <rPr>
        <sz val="10"/>
        <color rgb="FFFF0000"/>
        <rFont val="Palatino Linotype"/>
        <family val="1"/>
      </rPr>
      <t>o area di scrittura satinata</t>
    </r>
    <r>
      <rPr>
        <sz val="10"/>
        <color rgb="FF000000"/>
        <rFont val="Palatino Linotype"/>
        <family val="1"/>
      </rPr>
      <t xml:space="preserve"> e tappo a vite, a tenuta ermetica, capacità 30 ml (tolleranza +/- 5%)</t>
    </r>
  </si>
  <si>
    <r>
      <t xml:space="preserve">Contenitore monouso in polipropilene c/etichetta </t>
    </r>
    <r>
      <rPr>
        <sz val="10"/>
        <color rgb="FFFF0000"/>
        <rFont val="Palatino Linotype"/>
        <family val="1"/>
      </rPr>
      <t>o area di scrittura satinata</t>
    </r>
    <r>
      <rPr>
        <sz val="10"/>
        <color rgb="FF000000"/>
        <rFont val="Palatino Linotype"/>
        <family val="1"/>
      </rPr>
      <t xml:space="preserve"> e tappo a vite, a tenuta ermetica, capacità 60 ml (tolleranza +/- 5%),</t>
    </r>
  </si>
  <si>
    <r>
      <t xml:space="preserve">Contenitore monouso in polipropilene, graduato, c/etichetta </t>
    </r>
    <r>
      <rPr>
        <sz val="10"/>
        <color rgb="FFFF0000"/>
        <rFont val="Palatino Linotype"/>
        <family val="1"/>
      </rPr>
      <t>o area di scrittura satinata</t>
    </r>
    <r>
      <rPr>
        <sz val="10"/>
        <color rgb="FF000000"/>
        <rFont val="Palatino Linotype"/>
        <family val="1"/>
      </rPr>
      <t xml:space="preserve"> e tappo a vite, a tenuta ermetica, capacità 150 ml (tolleranza +/- 20%)</t>
    </r>
  </si>
  <si>
    <r>
      <t xml:space="preserve">Contenitore monouso in polipropilene, graduato, c/etichetta </t>
    </r>
    <r>
      <rPr>
        <sz val="10"/>
        <color rgb="FFFF0000"/>
        <rFont val="Palatino Linotype"/>
        <family val="1"/>
      </rPr>
      <t>o area di scrittura satinata</t>
    </r>
    <r>
      <rPr>
        <sz val="10"/>
        <color rgb="FF000000"/>
        <rFont val="Palatino Linotype"/>
        <family val="1"/>
      </rPr>
      <t xml:space="preserve"> e tappo a vite, a tenuta ermetica, capacità 200 ml  (tolleranza +/- 20%)</t>
    </r>
  </si>
  <si>
    <r>
      <t xml:space="preserve">Contenitore monouso in polipropilene per coprologia c/etichetta </t>
    </r>
    <r>
      <rPr>
        <sz val="10"/>
        <color rgb="FFFF0000"/>
        <rFont val="Palatino Linotype"/>
        <family val="1"/>
      </rPr>
      <t>o area di scrittura satinata</t>
    </r>
    <r>
      <rPr>
        <sz val="10"/>
        <color rgb="FF000000"/>
        <rFont val="Palatino Linotype"/>
        <family val="1"/>
      </rPr>
      <t>, munito di spatola, a tenuta ermetica, capacità 35 ml (tolleranza +/- 20%)</t>
    </r>
  </si>
  <si>
    <r>
      <t xml:space="preserve">Criotubo da 1,8 ml per la conservazione a lungo termine in azoto liquido. Dotato di tappo a vite, filettatura interna tipo “Nunk”, guarnizione (O-ring) in silicone, area scrivibile e gradazione, </t>
    </r>
    <r>
      <rPr>
        <sz val="11"/>
        <color rgb="FFFF0000"/>
        <rFont val="Palatino Linotype"/>
        <family val="1"/>
      </rPr>
      <t>con base di appoggio</t>
    </r>
  </si>
  <si>
    <r>
      <t xml:space="preserve">Provetta cilindrica in polipropilene </t>
    </r>
    <r>
      <rPr>
        <sz val="10"/>
        <color rgb="FFFF0000"/>
        <rFont val="Palatino Linotype"/>
        <family val="1"/>
      </rPr>
      <t>o polistirolo</t>
    </r>
    <r>
      <rPr>
        <sz val="10"/>
        <color rgb="FF000000"/>
        <rFont val="Palatino Linotype"/>
        <family val="1"/>
      </rPr>
      <t xml:space="preserve"> fondo tondo c/tappo a vite Ø 16x100mm 10ml</t>
    </r>
  </si>
  <si>
    <t>Provetta cilindrica in polistirolo 13x75 mm</t>
  </si>
  <si>
    <t>Vaschetta monouso, confezionate singolarmente per prelievo di liquidi per pipette multicanale, 50 ml</t>
  </si>
  <si>
    <r>
      <t xml:space="preserve">Tampone sterile in provetta senza terreno di trasporto,  </t>
    </r>
    <r>
      <rPr>
        <sz val="11"/>
        <color rgb="FFFF0000"/>
        <rFont val="Palatino Linotype"/>
        <family val="1"/>
      </rPr>
      <t>asta in plastica</t>
    </r>
    <r>
      <rPr>
        <sz val="11"/>
        <rFont val="Palatino Linotype"/>
        <family val="1"/>
      </rPr>
      <t>, con etichetta, confezionato singolarmente</t>
    </r>
  </si>
  <si>
    <r>
      <t xml:space="preserve">Provette plastica non sterili per citofluorimetria 5 ml. </t>
    </r>
    <r>
      <rPr>
        <sz val="11"/>
        <color rgb="FFFF0000"/>
        <rFont val="Palatino Linotype"/>
        <family val="1"/>
      </rPr>
      <t>Trattasi di provetta cilindrica in Polipropilene 12 x 75 mm senza bordo</t>
    </r>
  </si>
  <si>
    <r>
      <t xml:space="preserve">Contenitore monouso in polipropilene </t>
    </r>
    <r>
      <rPr>
        <sz val="11"/>
        <color rgb="FFFF0000"/>
        <rFont val="Palatino Linotype"/>
        <family val="1"/>
      </rPr>
      <t>o polietilene</t>
    </r>
    <r>
      <rPr>
        <sz val="11"/>
        <color rgb="FF000000"/>
        <rFont val="Palatino Linotype"/>
        <family val="1"/>
      </rPr>
      <t xml:space="preserve">, graduato, c/etichetta </t>
    </r>
    <r>
      <rPr>
        <sz val="10"/>
        <color rgb="FFFF0000"/>
        <rFont val="Palatino Linotype"/>
        <family val="1"/>
      </rPr>
      <t>o area di scrittura satinata</t>
    </r>
    <r>
      <rPr>
        <sz val="10"/>
        <color rgb="FF000000"/>
        <rFont val="Palatino Linotype"/>
        <family val="1"/>
      </rPr>
      <t xml:space="preserve"> e tappo a vite, a tenuta ermetica, capacità 2500 ml  (tolleranza +/- 20%) (urine 24H)</t>
    </r>
  </si>
  <si>
    <t>Vial per criogenia in polipropilene fondo conico c/base d'appoggio, c/spazio di scrittura e scala graduata, tappo a vite, 1,5ml</t>
  </si>
  <si>
    <t>Vial per criogenia in polipropilene fondo conico c/base d'appoggio, c/spazio di scrittura e scala graduata, tappo a vite,  2,0ml</t>
  </si>
  <si>
    <t>Vial per criogenia in polipropilene fondo conico c/base d'appoggio, c/spazio di scrittura e scala graduata, tappo a vite, 4,5ml</t>
  </si>
  <si>
    <r>
      <rPr>
        <b/>
        <sz val="11"/>
        <color theme="1"/>
        <rFont val="Palatino Linotype"/>
        <family val="1"/>
      </rPr>
      <t>NOTA3</t>
    </r>
    <r>
      <rPr>
        <sz val="11"/>
        <color theme="1"/>
        <rFont val="Palatino Linotype"/>
        <family val="1"/>
      </rPr>
      <t>: L'IMPORTO INDICATO PER IL SERVIZIO DI CERTIFICAZIONE E MANUTENZIONE EFFETTUATO SULLE PIPETTE Già IN DOTAZIONE SUBIRà UN DECREMENTO DOVUTO ALL'AGGIUDICAZIONE DI PIPETTE NUOVE CHE ANDRANNO A SOSTITUIRE MANO A MANO QUELLE Già IN USO</t>
    </r>
  </si>
  <si>
    <t>prezzo totale quadriennale (3+1) OFFERTO in cifre (5 cifre decimali) iva escl_NOTA1
(A*B)</t>
  </si>
  <si>
    <t>prezzo totale quadriennale (3+1) OFFERTO in lettere (5 cifre decimali) iva escl_NOTA1
(A*B)</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</si>
</sst>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410]General"/>
    <numFmt numFmtId="166" formatCode="_-* #,##0.00000_-;\-* #,##0.00000_-;_-* &quot;-&quot;??_-;_-@_-"/>
    <numFmt numFmtId="167" formatCode="_-* #,##0.00000_-;\-* #,##0.00000_-;_-* &quot;-&quot;?????_-;_-@_-"/>
    <numFmt numFmtId="168" formatCode="0.00000"/>
    <numFmt numFmtId="169" formatCode="_-* #,##0.000_-;\-* #,##0.000_-;_-* &quot;-&quot;??_-;_-@_-"/>
    <numFmt numFmtId="170" formatCode="_-* #,##0.0000_-;\-* #,##0.0000_-;_-* &quot;-&quot;??_-;_-@_-"/>
    <numFmt numFmtId="171" formatCode="[$-F400]h:mm:ss\ AM/PM"/>
  </numFmts>
  <fonts count="80">
    <font>
      <sz val="11"/>
      <color theme="1"/>
      <name val="Calibri"/>
      <family val="2"/>
      <scheme val="minor"/>
    </font>
    <font>
      <sz val="11"/>
      <color theme="1"/>
      <name val="Calibri"/>
      <family val="2"/>
      <scheme val="minor"/>
    </font>
    <font>
      <b/>
      <sz val="12"/>
      <color theme="1"/>
      <name val="Palatino Linotype"/>
      <family val="1"/>
    </font>
    <font>
      <sz val="11"/>
      <color theme="1"/>
      <name val="Palatino Linotype"/>
      <family val="1"/>
    </font>
    <font>
      <sz val="12"/>
      <color theme="1"/>
      <name val="Palatino Linotype"/>
      <family val="1"/>
    </font>
    <font>
      <b/>
      <sz val="11"/>
      <color theme="1"/>
      <name val="Palatino Linotype"/>
      <family val="1"/>
    </font>
    <font>
      <sz val="10"/>
      <color rgb="FF000000"/>
      <name val="Arial1"/>
    </font>
    <font>
      <b/>
      <u/>
      <sz val="14"/>
      <color theme="1"/>
      <name val="Palatino Linotype"/>
      <family val="1"/>
    </font>
    <font>
      <b/>
      <sz val="14"/>
      <color theme="1"/>
      <name val="Palatino Linotype"/>
      <family val="1"/>
    </font>
    <font>
      <b/>
      <sz val="14"/>
      <color theme="1"/>
      <name val="Calibri"/>
      <family val="2"/>
      <scheme val="minor"/>
    </font>
    <font>
      <b/>
      <sz val="9"/>
      <color rgb="FF000000"/>
      <name val="Palatino Linotype"/>
      <family val="1"/>
    </font>
    <font>
      <b/>
      <sz val="9"/>
      <color theme="1"/>
      <name val="Palatino Linotype"/>
      <family val="1"/>
    </font>
    <font>
      <b/>
      <u/>
      <sz val="20"/>
      <color theme="1"/>
      <name val="Palatino Linotype"/>
      <family val="1"/>
    </font>
    <font>
      <sz val="9"/>
      <color rgb="FF000000"/>
      <name val="Palatino Linotype"/>
      <family val="1"/>
    </font>
    <font>
      <b/>
      <sz val="11"/>
      <color rgb="FF000000"/>
      <name val="Palatino Linotype"/>
      <family val="1"/>
    </font>
    <font>
      <b/>
      <sz val="12"/>
      <color rgb="FF000000"/>
      <name val="Palatino Linotype"/>
      <family val="1"/>
    </font>
    <font>
      <b/>
      <sz val="16"/>
      <color theme="1"/>
      <name val="Palatino Linotype"/>
      <family val="1"/>
    </font>
    <font>
      <b/>
      <u/>
      <sz val="16"/>
      <color theme="1"/>
      <name val="Palatino Linotype"/>
      <family val="1"/>
    </font>
    <font>
      <sz val="9"/>
      <name val="Palatino Linotype"/>
      <family val="1"/>
    </font>
    <font>
      <sz val="9"/>
      <color theme="1"/>
      <name val="Palatino Linotype"/>
      <family val="1"/>
    </font>
    <font>
      <b/>
      <sz val="11"/>
      <color theme="4" tint="-0.249977111117893"/>
      <name val="Palatino Linotype"/>
      <family val="1"/>
    </font>
    <font>
      <b/>
      <sz val="14"/>
      <color rgb="FF000000"/>
      <name val="Palatino Linotype"/>
      <family val="1"/>
    </font>
    <font>
      <b/>
      <sz val="18"/>
      <color theme="1"/>
      <name val="Calibri"/>
      <family val="2"/>
      <scheme val="minor"/>
    </font>
    <font>
      <i/>
      <sz val="11"/>
      <color theme="1"/>
      <name val="Calibri"/>
      <family val="2"/>
      <scheme val="minor"/>
    </font>
    <font>
      <sz val="14"/>
      <color rgb="FF000000"/>
      <name val="Palatino Linotype"/>
      <family val="1"/>
    </font>
    <font>
      <b/>
      <sz val="11"/>
      <color theme="7" tint="-0.249977111117893"/>
      <name val="Palatino Linotype"/>
      <family val="1"/>
    </font>
    <font>
      <sz val="14"/>
      <color theme="1"/>
      <name val="Calibri"/>
      <family val="2"/>
      <scheme val="minor"/>
    </font>
    <font>
      <sz val="9"/>
      <name val="Calibri"/>
      <family val="2"/>
    </font>
    <font>
      <b/>
      <sz val="16"/>
      <color theme="4" tint="-0.249977111117893"/>
      <name val="Palatino Linotype"/>
      <family val="1"/>
    </font>
    <font>
      <b/>
      <u/>
      <sz val="12"/>
      <color theme="1"/>
      <name val="Palatino Linotype"/>
      <family val="1"/>
    </font>
    <font>
      <b/>
      <u/>
      <sz val="18"/>
      <color theme="1"/>
      <name val="Palatino Linotype"/>
      <family val="1"/>
    </font>
    <font>
      <b/>
      <sz val="18"/>
      <color rgb="FF000000"/>
      <name val="Palatino Linotype"/>
      <family val="1"/>
    </font>
    <font>
      <b/>
      <sz val="18"/>
      <color theme="1"/>
      <name val="Palatino Linotype"/>
      <family val="1"/>
    </font>
    <font>
      <b/>
      <sz val="16"/>
      <name val="Palatino Linotype"/>
      <family val="1"/>
    </font>
    <font>
      <b/>
      <sz val="14"/>
      <name val="Palatino Linotype"/>
      <family val="1"/>
    </font>
    <font>
      <b/>
      <sz val="18"/>
      <name val="Palatino Linotype"/>
      <family val="1"/>
    </font>
    <font>
      <b/>
      <sz val="12"/>
      <name val="Palatino Linotype"/>
      <family val="1"/>
    </font>
    <font>
      <b/>
      <sz val="16"/>
      <color rgb="FF000000"/>
      <name val="Palatino Linotype"/>
      <family val="1"/>
    </font>
    <font>
      <sz val="11"/>
      <color rgb="FF003399"/>
      <name val="Calibri"/>
      <family val="2"/>
      <scheme val="minor"/>
    </font>
    <font>
      <u/>
      <sz val="9"/>
      <name val="Palatino Linotype"/>
      <family val="1"/>
    </font>
    <font>
      <b/>
      <sz val="12"/>
      <color theme="4" tint="-0.249977111117893"/>
      <name val="Palatino Linotype"/>
      <family val="1"/>
    </font>
    <font>
      <b/>
      <u val="singleAccounting"/>
      <sz val="12"/>
      <color rgb="FF000000"/>
      <name val="Palatino Linotype"/>
      <family val="1"/>
    </font>
    <font>
      <b/>
      <sz val="10"/>
      <name val="Arial"/>
      <family val="2"/>
    </font>
    <font>
      <sz val="10"/>
      <name val="Arial"/>
      <family val="2"/>
    </font>
    <font>
      <b/>
      <sz val="16"/>
      <color theme="1"/>
      <name val="Calibri"/>
      <family val="2"/>
      <scheme val="minor"/>
    </font>
    <font>
      <sz val="16"/>
      <color theme="1"/>
      <name val="Calibri"/>
      <family val="2"/>
      <scheme val="minor"/>
    </font>
    <font>
      <b/>
      <sz val="16"/>
      <name val="Calibri"/>
      <family val="2"/>
    </font>
    <font>
      <u/>
      <sz val="11"/>
      <color theme="1"/>
      <name val="Palatino Linotype"/>
      <family val="1"/>
    </font>
    <font>
      <b/>
      <sz val="14"/>
      <color theme="4" tint="-0.249977111117893"/>
      <name val="Palatino Linotype"/>
      <family val="1"/>
    </font>
    <font>
      <b/>
      <sz val="12"/>
      <color rgb="FF0070C0"/>
      <name val="Palatino Linotype"/>
      <family val="1"/>
    </font>
    <font>
      <sz val="12"/>
      <color theme="1"/>
      <name val="Calibri"/>
      <family val="2"/>
      <scheme val="minor"/>
    </font>
    <font>
      <b/>
      <sz val="12"/>
      <color rgb="FF003399"/>
      <name val="Palatino Linotype"/>
      <family val="1"/>
    </font>
    <font>
      <b/>
      <sz val="18"/>
      <color theme="4" tint="-0.249977111117893"/>
      <name val="Calibri"/>
      <family val="2"/>
      <scheme val="minor"/>
    </font>
    <font>
      <b/>
      <sz val="14"/>
      <color theme="4" tint="-0.249977111117893"/>
      <name val="Calibri"/>
      <family val="2"/>
      <scheme val="minor"/>
    </font>
    <font>
      <sz val="11"/>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20"/>
      <color theme="1"/>
      <name val="Palatino Linotype"/>
      <family val="1"/>
    </font>
    <font>
      <sz val="11"/>
      <name val="Calibri"/>
      <family val="2"/>
      <scheme val="minor"/>
    </font>
    <font>
      <sz val="18"/>
      <name val="Palatino Linotype"/>
      <family val="1"/>
    </font>
    <font>
      <sz val="18"/>
      <color theme="1"/>
      <name val="Palatino Linotype"/>
      <family val="1"/>
    </font>
    <font>
      <sz val="18"/>
      <color theme="1"/>
      <name val="Calibri"/>
      <family val="2"/>
      <scheme val="minor"/>
    </font>
    <font>
      <sz val="14"/>
      <name val="Palatino Linotype"/>
      <family val="1"/>
    </font>
    <font>
      <sz val="14"/>
      <color theme="1"/>
      <name val="Palatino Linotype"/>
      <family val="1"/>
    </font>
    <font>
      <b/>
      <sz val="12"/>
      <name val="Calibri"/>
      <family val="2"/>
    </font>
    <font>
      <sz val="11"/>
      <color rgb="FF000000"/>
      <name val="Palatino Linotype"/>
      <family val="1"/>
    </font>
    <font>
      <b/>
      <sz val="11"/>
      <color theme="1"/>
      <name val="Calibri"/>
      <family val="2"/>
      <scheme val="minor"/>
    </font>
    <font>
      <sz val="11"/>
      <name val="Palatino Linotype"/>
      <family val="1"/>
    </font>
    <font>
      <b/>
      <sz val="11"/>
      <color theme="4" tint="-0.249977111117893"/>
      <name val="Calibri"/>
      <family val="2"/>
      <scheme val="minor"/>
    </font>
    <font>
      <b/>
      <u val="singleAccounting"/>
      <sz val="11"/>
      <color rgb="FF000000"/>
      <name val="Palatino Linotype"/>
      <family val="1"/>
    </font>
    <font>
      <b/>
      <sz val="14"/>
      <color theme="4" tint="-0.499984740745262"/>
      <name val="Palatino Linotype"/>
      <family val="1"/>
    </font>
    <font>
      <sz val="16"/>
      <color theme="1"/>
      <name val="Palatino Linotype"/>
      <family val="1"/>
    </font>
    <font>
      <b/>
      <sz val="16"/>
      <color rgb="FFFF0000"/>
      <name val="Palatino Linotype"/>
      <family val="1"/>
    </font>
    <font>
      <b/>
      <u val="singleAccounting"/>
      <sz val="16"/>
      <color rgb="FFFF0000"/>
      <name val="Palatino Linotype"/>
      <family val="1"/>
    </font>
    <font>
      <strike/>
      <sz val="11"/>
      <color rgb="FF000000"/>
      <name val="Palatino Linotype"/>
      <family val="1"/>
    </font>
    <font>
      <b/>
      <strike/>
      <sz val="12"/>
      <color theme="4" tint="-0.249977111117893"/>
      <name val="Palatino Linotype"/>
      <family val="1"/>
    </font>
    <font>
      <sz val="10"/>
      <color rgb="FF000000"/>
      <name val="Palatino Linotype"/>
      <family val="1"/>
    </font>
    <font>
      <sz val="10"/>
      <color rgb="FFFF0000"/>
      <name val="Palatino Linotype"/>
      <family val="1"/>
    </font>
    <font>
      <sz val="11"/>
      <color rgb="FFFF0000"/>
      <name val="Palatino Linotype"/>
      <family val="1"/>
    </font>
    <font>
      <b/>
      <sz val="12"/>
      <color rgb="FFFF0000"/>
      <name val="Palatino Linotype"/>
      <family val="1"/>
    </font>
  </fonts>
  <fills count="11">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CCECFF"/>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165" fontId="6" fillId="0" borderId="0" applyBorder="0" applyProtection="0"/>
  </cellStyleXfs>
  <cellXfs count="440">
    <xf numFmtId="0" fontId="0" fillId="0" borderId="0" xfId="0"/>
    <xf numFmtId="0" fontId="3" fillId="0" borderId="0" xfId="0" applyFont="1"/>
    <xf numFmtId="0" fontId="4" fillId="0" borderId="0" xfId="0" applyFont="1"/>
    <xf numFmtId="0" fontId="3" fillId="0" borderId="0" xfId="0" applyFont="1" applyBorder="1"/>
    <xf numFmtId="0" fontId="11" fillId="0" borderId="2" xfId="0" applyFont="1" applyFill="1" applyBorder="1" applyAlignment="1">
      <alignment horizontal="center" vertical="center" wrapText="1"/>
    </xf>
    <xf numFmtId="0" fontId="4" fillId="0" borderId="0" xfId="0" applyFont="1" applyFill="1"/>
    <xf numFmtId="0" fontId="2" fillId="0" borderId="0" xfId="0" applyFont="1"/>
    <xf numFmtId="0" fontId="13" fillId="0" borderId="2" xfId="0" applyFont="1" applyBorder="1" applyAlignment="1">
      <alignment horizontal="center" vertical="center"/>
    </xf>
    <xf numFmtId="164" fontId="14" fillId="0" borderId="2" xfId="1" applyNumberFormat="1" applyFont="1" applyFill="1" applyBorder="1" applyAlignment="1">
      <alignment horizontal="center" vertical="center" wrapText="1"/>
    </xf>
    <xf numFmtId="0" fontId="7" fillId="0" borderId="0" xfId="0" applyFont="1" applyBorder="1" applyAlignment="1">
      <alignment vertical="center"/>
    </xf>
    <xf numFmtId="0" fontId="8" fillId="0" borderId="0" xfId="0" applyFont="1" applyFill="1" applyBorder="1" applyAlignment="1">
      <alignment horizontal="center" vertical="center"/>
    </xf>
    <xf numFmtId="167" fontId="7" fillId="0" borderId="0" xfId="0" applyNumberFormat="1" applyFont="1" applyBorder="1" applyAlignment="1">
      <alignment vertical="center"/>
    </xf>
    <xf numFmtId="43" fontId="4" fillId="0" borderId="0" xfId="1" applyFont="1" applyBorder="1" applyAlignment="1">
      <alignment vertical="center"/>
    </xf>
    <xf numFmtId="164" fontId="14" fillId="3" borderId="2" xfId="1" applyNumberFormat="1" applyFont="1" applyFill="1" applyBorder="1" applyAlignment="1">
      <alignment horizontal="center" vertical="center" wrapText="1"/>
    </xf>
    <xf numFmtId="166" fontId="14" fillId="0" borderId="2" xfId="1" applyNumberFormat="1" applyFont="1" applyFill="1" applyBorder="1" applyAlignment="1">
      <alignment horizontal="center" vertical="center" wrapText="1"/>
    </xf>
    <xf numFmtId="164" fontId="15" fillId="3" borderId="2" xfId="1" applyNumberFormat="1" applyFont="1" applyFill="1" applyBorder="1" applyAlignment="1">
      <alignment horizontal="center" vertical="center" wrapText="1"/>
    </xf>
    <xf numFmtId="164" fontId="15" fillId="4" borderId="2" xfId="1" applyNumberFormat="1" applyFont="1" applyFill="1" applyBorder="1" applyAlignment="1">
      <alignment horizontal="center" vertical="center" wrapText="1"/>
    </xf>
    <xf numFmtId="168" fontId="0" fillId="0" borderId="0" xfId="0" applyNumberFormat="1"/>
    <xf numFmtId="164" fontId="14" fillId="0" borderId="0" xfId="1" applyNumberFormat="1" applyFont="1" applyFill="1" applyBorder="1" applyAlignment="1">
      <alignment horizontal="center" vertical="center" wrapText="1"/>
    </xf>
    <xf numFmtId="0" fontId="7" fillId="0" borderId="0" xfId="0" applyFont="1" applyBorder="1" applyAlignment="1">
      <alignment horizontal="center" vertical="center"/>
    </xf>
    <xf numFmtId="166" fontId="14" fillId="0" borderId="0" xfId="1" applyNumberFormat="1" applyFont="1" applyFill="1" applyBorder="1" applyAlignment="1">
      <alignment horizontal="center" vertical="center" wrapText="1"/>
    </xf>
    <xf numFmtId="0" fontId="13" fillId="0" borderId="2" xfId="0" applyFont="1" applyBorder="1" applyAlignment="1">
      <alignment horizontal="left" vertical="center" wrapText="1"/>
    </xf>
    <xf numFmtId="0" fontId="3" fillId="0" borderId="0" xfId="0" applyFont="1" applyAlignment="1">
      <alignment vertical="center"/>
    </xf>
    <xf numFmtId="0" fontId="12" fillId="0" borderId="0" xfId="0" applyFont="1" applyAlignment="1">
      <alignment horizontal="center" vertical="center"/>
    </xf>
    <xf numFmtId="0" fontId="0" fillId="0" borderId="0" xfId="0" applyAlignment="1">
      <alignment vertical="center"/>
    </xf>
    <xf numFmtId="0" fontId="18"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xf>
    <xf numFmtId="0" fontId="3" fillId="0" borderId="0" xfId="0" applyFont="1" applyAlignment="1">
      <alignment horizontal="center"/>
    </xf>
    <xf numFmtId="164" fontId="20" fillId="0" borderId="2" xfId="1" applyNumberFormat="1" applyFont="1" applyFill="1" applyBorder="1" applyAlignment="1">
      <alignment horizontal="center" vertical="center" wrapText="1"/>
    </xf>
    <xf numFmtId="0" fontId="23" fillId="0" borderId="0" xfId="0" applyFont="1"/>
    <xf numFmtId="171" fontId="3" fillId="0" borderId="0" xfId="0" applyNumberFormat="1" applyFont="1" applyAlignment="1">
      <alignment horizontal="center" wrapText="1"/>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0" fillId="0" borderId="2" xfId="0" applyFont="1" applyFill="1" applyBorder="1" applyAlignment="1">
      <alignment horizontal="center" vertical="center" wrapText="1"/>
    </xf>
    <xf numFmtId="0" fontId="18" fillId="0" borderId="2" xfId="0" applyFont="1" applyBorder="1" applyAlignment="1">
      <alignment horizontal="left" vertical="center" wrapText="1"/>
    </xf>
    <xf numFmtId="0" fontId="0" fillId="0" borderId="0" xfId="0" applyAlignment="1">
      <alignment horizontal="center" vertical="center"/>
    </xf>
    <xf numFmtId="0" fontId="13" fillId="0" borderId="2" xfId="0" applyFont="1" applyFill="1" applyBorder="1" applyAlignment="1">
      <alignment horizontal="center" vertical="center"/>
    </xf>
    <xf numFmtId="0" fontId="19" fillId="0" borderId="2" xfId="0" applyFont="1" applyBorder="1" applyAlignment="1">
      <alignment horizontal="center" vertical="center"/>
    </xf>
    <xf numFmtId="164" fontId="20" fillId="0" borderId="4" xfId="1"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18" fillId="0" borderId="2" xfId="0" applyFont="1" applyFill="1" applyBorder="1" applyAlignment="1">
      <alignment horizontal="left" vertical="center" wrapText="1"/>
    </xf>
    <xf numFmtId="166" fontId="9" fillId="0" borderId="0" xfId="0" applyNumberFormat="1" applyFont="1" applyFill="1" applyAlignment="1">
      <alignment horizontal="center" vertical="center"/>
    </xf>
    <xf numFmtId="0" fontId="3" fillId="0" borderId="0" xfId="0" applyFont="1" applyFill="1"/>
    <xf numFmtId="164" fontId="28" fillId="0" borderId="2" xfId="1" applyNumberFormat="1" applyFont="1" applyFill="1" applyBorder="1" applyAlignment="1">
      <alignment horizontal="center" vertical="center" wrapText="1"/>
    </xf>
    <xf numFmtId="0" fontId="16" fillId="0" borderId="0" xfId="0" applyFont="1" applyFill="1" applyAlignment="1">
      <alignment horizontal="center" vertical="center"/>
    </xf>
    <xf numFmtId="169" fontId="8" fillId="0" borderId="0" xfId="0" applyNumberFormat="1" applyFont="1" applyFill="1" applyBorder="1" applyAlignment="1">
      <alignment horizontal="center" vertical="center"/>
    </xf>
    <xf numFmtId="164" fontId="2" fillId="0" borderId="0" xfId="0" applyNumberFormat="1" applyFont="1" applyFill="1" applyAlignment="1">
      <alignment horizontal="center" vertical="center"/>
    </xf>
    <xf numFmtId="0" fontId="4" fillId="0" borderId="0" xfId="0" applyFont="1" applyBorder="1"/>
    <xf numFmtId="164" fontId="32" fillId="0" borderId="0"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0" fontId="18" fillId="0" borderId="0" xfId="0" applyFont="1" applyFill="1" applyBorder="1" applyAlignment="1">
      <alignment horizontal="center" vertical="center"/>
    </xf>
    <xf numFmtId="0" fontId="3" fillId="0" borderId="0" xfId="0" applyFont="1" applyFill="1" applyBorder="1"/>
    <xf numFmtId="164" fontId="8" fillId="0" borderId="0" xfId="0" applyNumberFormat="1" applyFont="1" applyFill="1" applyBorder="1" applyAlignment="1">
      <alignment horizontal="center" vertical="center"/>
    </xf>
    <xf numFmtId="164" fontId="8" fillId="0" borderId="0" xfId="0" applyNumberFormat="1" applyFont="1" applyFill="1" applyAlignment="1">
      <alignment horizontal="center"/>
    </xf>
    <xf numFmtId="0" fontId="16" fillId="0" borderId="2" xfId="0" applyFont="1" applyFill="1" applyBorder="1" applyAlignment="1">
      <alignment horizontal="center" vertical="center" wrapText="1"/>
    </xf>
    <xf numFmtId="164" fontId="8" fillId="0" borderId="0" xfId="0" applyNumberFormat="1" applyFont="1" applyFill="1" applyAlignment="1">
      <alignment horizontal="center" vertical="center"/>
    </xf>
    <xf numFmtId="164" fontId="15" fillId="0" borderId="0" xfId="1" applyNumberFormat="1" applyFont="1" applyFill="1" applyBorder="1" applyAlignment="1">
      <alignment horizontal="center" vertical="center" wrapText="1"/>
    </xf>
    <xf numFmtId="164" fontId="33" fillId="0" borderId="0"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164" fontId="35" fillId="0" borderId="0" xfId="0" applyNumberFormat="1" applyFont="1" applyFill="1" applyBorder="1" applyAlignment="1">
      <alignment horizontal="center" vertical="center"/>
    </xf>
    <xf numFmtId="167" fontId="30" fillId="0" borderId="0" xfId="0" applyNumberFormat="1" applyFont="1" applyBorder="1" applyAlignment="1">
      <alignment horizontal="center" vertical="center"/>
    </xf>
    <xf numFmtId="0" fontId="32"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164" fontId="32" fillId="0" borderId="1" xfId="0" applyNumberFormat="1" applyFont="1" applyFill="1" applyBorder="1" applyAlignment="1">
      <alignment horizontal="center" vertical="center"/>
    </xf>
    <xf numFmtId="0" fontId="7" fillId="0" borderId="0" xfId="0" applyFont="1" applyBorder="1" applyAlignment="1">
      <alignment horizontal="center" vertical="center"/>
    </xf>
    <xf numFmtId="0" fontId="3" fillId="0" borderId="0" xfId="0" applyFont="1" applyAlignment="1">
      <alignment horizontal="center"/>
    </xf>
    <xf numFmtId="0" fontId="30" fillId="0" borderId="0" xfId="0" applyFont="1" applyBorder="1" applyAlignment="1">
      <alignment horizontal="center" vertical="center"/>
    </xf>
    <xf numFmtId="164" fontId="14" fillId="0" borderId="1" xfId="1" applyNumberFormat="1" applyFont="1" applyFill="1" applyBorder="1" applyAlignment="1">
      <alignment horizontal="center" vertical="center" wrapText="1"/>
    </xf>
    <xf numFmtId="0" fontId="30" fillId="0" borderId="0" xfId="0" applyFont="1" applyBorder="1" applyAlignment="1">
      <alignment horizontal="center" vertical="center"/>
    </xf>
    <xf numFmtId="164" fontId="8"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0" fontId="30" fillId="0" borderId="3" xfId="0" applyFont="1" applyBorder="1" applyAlignment="1">
      <alignment horizontal="center" vertical="center" wrapText="1"/>
    </xf>
    <xf numFmtId="0" fontId="30" fillId="0" borderId="0" xfId="0" applyFont="1" applyBorder="1" applyAlignment="1">
      <alignment vertical="center"/>
    </xf>
    <xf numFmtId="167" fontId="30" fillId="0" borderId="0" xfId="0" applyNumberFormat="1" applyFont="1" applyBorder="1" applyAlignment="1">
      <alignment horizontal="center" vertical="center"/>
    </xf>
    <xf numFmtId="167" fontId="30" fillId="0" borderId="0" xfId="0" applyNumberFormat="1" applyFont="1" applyBorder="1" applyAlignment="1">
      <alignment vertical="center"/>
    </xf>
    <xf numFmtId="166" fontId="35" fillId="0" borderId="0" xfId="1" applyNumberFormat="1" applyFont="1" applyFill="1" applyBorder="1" applyAlignment="1">
      <alignment horizontal="center" vertical="center" wrapText="1"/>
    </xf>
    <xf numFmtId="168" fontId="22" fillId="0" borderId="0"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40" fillId="0" borderId="2" xfId="1" applyNumberFormat="1" applyFont="1" applyFill="1" applyBorder="1" applyAlignment="1">
      <alignment horizontal="center" vertical="center" wrapText="1"/>
    </xf>
    <xf numFmtId="168" fontId="15" fillId="0" borderId="2" xfId="1" applyNumberFormat="1" applyFont="1" applyFill="1" applyBorder="1" applyAlignment="1">
      <alignment horizontal="center" vertical="center" wrapText="1"/>
    </xf>
    <xf numFmtId="0" fontId="3" fillId="0" borderId="0" xfId="0" applyFont="1" applyAlignment="1">
      <alignment horizontal="center"/>
    </xf>
    <xf numFmtId="164" fontId="15" fillId="0" borderId="2" xfId="1" applyNumberFormat="1" applyFont="1" applyFill="1" applyBorder="1" applyAlignment="1">
      <alignment horizontal="center" vertical="center" wrapText="1"/>
    </xf>
    <xf numFmtId="164" fontId="30" fillId="0" borderId="0" xfId="0" applyNumberFormat="1" applyFont="1" applyBorder="1" applyAlignment="1">
      <alignment horizontal="center" vertical="center"/>
    </xf>
    <xf numFmtId="0" fontId="30" fillId="0" borderId="10" xfId="0" applyFont="1" applyBorder="1" applyAlignment="1">
      <alignment horizontal="center" vertical="center" wrapText="1"/>
    </xf>
    <xf numFmtId="0" fontId="30" fillId="0" borderId="13" xfId="0" applyFont="1" applyBorder="1" applyAlignment="1">
      <alignment horizontal="center" vertical="center"/>
    </xf>
    <xf numFmtId="0" fontId="30" fillId="0" borderId="14" xfId="0" applyFont="1" applyBorder="1" applyAlignment="1">
      <alignment horizontal="center" vertical="center" wrapText="1"/>
    </xf>
    <xf numFmtId="0" fontId="3" fillId="0" borderId="0" xfId="0" applyFont="1" applyAlignment="1">
      <alignment horizontal="center"/>
    </xf>
    <xf numFmtId="0" fontId="43" fillId="0" borderId="0" xfId="0" applyFont="1" applyBorder="1" applyAlignment="1">
      <alignment horizontal="left" vertical="top" wrapText="1"/>
    </xf>
    <xf numFmtId="0" fontId="43" fillId="0" borderId="0" xfId="0" applyFont="1"/>
    <xf numFmtId="0" fontId="3" fillId="0" borderId="0" xfId="0" applyFont="1" applyAlignment="1">
      <alignment horizontal="center"/>
    </xf>
    <xf numFmtId="0" fontId="9" fillId="0" borderId="0" xfId="0" applyFont="1" applyBorder="1" applyAlignment="1">
      <alignment horizontal="center" vertical="center"/>
    </xf>
    <xf numFmtId="166" fontId="22" fillId="0" borderId="0" xfId="0" applyNumberFormat="1" applyFont="1" applyFill="1" applyAlignment="1">
      <alignment horizontal="center" vertical="center"/>
    </xf>
    <xf numFmtId="169" fontId="16" fillId="5" borderId="2" xfId="0" applyNumberFormat="1" applyFont="1" applyFill="1" applyBorder="1" applyAlignment="1">
      <alignment horizontal="left" vertical="center"/>
    </xf>
    <xf numFmtId="169" fontId="16" fillId="0" borderId="2" xfId="0" applyNumberFormat="1" applyFont="1" applyFill="1" applyBorder="1" applyAlignment="1">
      <alignment horizontal="left" vertical="center"/>
    </xf>
    <xf numFmtId="0" fontId="13" fillId="0" borderId="0" xfId="0" applyFont="1" applyBorder="1" applyAlignment="1">
      <alignment horizontal="center" vertical="center"/>
    </xf>
    <xf numFmtId="0" fontId="25" fillId="0" borderId="0" xfId="0" applyFont="1" applyBorder="1" applyAlignment="1">
      <alignment horizontal="center" vertical="center" wrapText="1"/>
    </xf>
    <xf numFmtId="166" fontId="11" fillId="0" borderId="0" xfId="0" applyNumberFormat="1" applyFont="1" applyFill="1" applyBorder="1" applyAlignment="1">
      <alignment horizontal="left" vertical="center"/>
    </xf>
    <xf numFmtId="169" fontId="8" fillId="0" borderId="0" xfId="0" applyNumberFormat="1" applyFont="1" applyFill="1" applyBorder="1"/>
    <xf numFmtId="169" fontId="5" fillId="0" borderId="0" xfId="0" applyNumberFormat="1" applyFont="1" applyFill="1" applyBorder="1"/>
    <xf numFmtId="164" fontId="37" fillId="4" borderId="3" xfId="1" applyNumberFormat="1" applyFont="1" applyFill="1" applyBorder="1" applyAlignment="1">
      <alignment horizontal="center" vertical="center" wrapText="1"/>
    </xf>
    <xf numFmtId="168" fontId="37" fillId="3" borderId="3" xfId="1" applyNumberFormat="1" applyFont="1" applyFill="1" applyBorder="1" applyAlignment="1">
      <alignment horizontal="center" vertical="center" wrapText="1"/>
    </xf>
    <xf numFmtId="0" fontId="17" fillId="0" borderId="12" xfId="0" applyFont="1" applyBorder="1" applyAlignment="1">
      <alignment horizontal="center" vertical="center" wrapText="1"/>
    </xf>
    <xf numFmtId="164" fontId="37" fillId="4" borderId="5" xfId="1"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3" xfId="0" applyFont="1" applyBorder="1" applyAlignment="1">
      <alignment horizontal="center" vertical="center"/>
    </xf>
    <xf numFmtId="166" fontId="14" fillId="0" borderId="9" xfId="1" applyNumberFormat="1" applyFont="1" applyFill="1" applyBorder="1" applyAlignment="1">
      <alignment horizontal="center" vertical="center" wrapText="1"/>
    </xf>
    <xf numFmtId="0" fontId="5" fillId="0" borderId="0" xfId="0" applyFont="1"/>
    <xf numFmtId="166" fontId="40" fillId="0" borderId="2" xfId="1" applyNumberFormat="1" applyFont="1" applyFill="1" applyBorder="1" applyAlignment="1">
      <alignment horizontal="center" vertical="center" wrapText="1"/>
    </xf>
    <xf numFmtId="166" fontId="48" fillId="4" borderId="2" xfId="1" applyNumberFormat="1" applyFont="1" applyFill="1" applyBorder="1" applyAlignment="1">
      <alignment horizontal="center" vertical="center" wrapText="1"/>
    </xf>
    <xf numFmtId="168" fontId="15" fillId="0" borderId="6" xfId="1" applyNumberFormat="1" applyFont="1" applyFill="1" applyBorder="1" applyAlignment="1">
      <alignment horizontal="center" vertical="center" wrapText="1"/>
    </xf>
    <xf numFmtId="166" fontId="20" fillId="0" borderId="0" xfId="1" applyNumberFormat="1" applyFont="1" applyFill="1" applyBorder="1" applyAlignment="1">
      <alignment horizontal="center" vertical="center" wrapText="1"/>
    </xf>
    <xf numFmtId="164" fontId="20" fillId="0" borderId="0" xfId="1" applyNumberFormat="1" applyFont="1" applyFill="1" applyBorder="1" applyAlignment="1">
      <alignment horizontal="center" vertical="center" wrapText="1"/>
    </xf>
    <xf numFmtId="164" fontId="51" fillId="0" borderId="2" xfId="1" applyNumberFormat="1" applyFont="1" applyFill="1" applyBorder="1" applyAlignment="1">
      <alignment horizontal="center" vertical="center" wrapText="1"/>
    </xf>
    <xf numFmtId="164" fontId="51" fillId="0" borderId="2" xfId="1" applyNumberFormat="1" applyFont="1" applyFill="1" applyBorder="1" applyAlignment="1">
      <alignment horizontal="right" vertical="center" wrapText="1"/>
    </xf>
    <xf numFmtId="164" fontId="40" fillId="0" borderId="4" xfId="1" applyNumberFormat="1" applyFont="1" applyFill="1" applyBorder="1" applyAlignment="1">
      <alignment horizontal="center" vertical="center" wrapText="1"/>
    </xf>
    <xf numFmtId="0" fontId="50" fillId="0" borderId="0" xfId="0" applyFont="1"/>
    <xf numFmtId="166" fontId="9" fillId="4" borderId="2" xfId="0" applyNumberFormat="1" applyFont="1" applyFill="1" applyBorder="1" applyAlignment="1">
      <alignment horizontal="center" vertical="center"/>
    </xf>
    <xf numFmtId="166" fontId="40" fillId="0" borderId="4" xfId="1" applyNumberFormat="1" applyFont="1" applyFill="1" applyBorder="1" applyAlignment="1">
      <alignment horizontal="center" vertical="center" wrapText="1"/>
    </xf>
    <xf numFmtId="166" fontId="53" fillId="4" borderId="0" xfId="0" applyNumberFormat="1" applyFont="1" applyFill="1" applyAlignment="1">
      <alignment horizontal="center" vertical="center"/>
    </xf>
    <xf numFmtId="166" fontId="40" fillId="0" borderId="2" xfId="1" applyNumberFormat="1" applyFont="1" applyFill="1" applyBorder="1" applyAlignment="1">
      <alignment horizontal="center" wrapText="1"/>
    </xf>
    <xf numFmtId="164" fontId="40" fillId="0" borderId="2" xfId="1" applyNumberFormat="1" applyFont="1" applyFill="1" applyBorder="1" applyAlignment="1">
      <alignment horizontal="center" wrapText="1"/>
    </xf>
    <xf numFmtId="164" fontId="40" fillId="0" borderId="6" xfId="1" applyNumberFormat="1" applyFont="1" applyFill="1" applyBorder="1" applyAlignment="1">
      <alignment horizontal="center" vertical="center" wrapText="1"/>
    </xf>
    <xf numFmtId="164" fontId="15" fillId="0" borderId="6" xfId="1" applyNumberFormat="1" applyFont="1" applyFill="1" applyBorder="1" applyAlignment="1">
      <alignment horizontal="center" vertical="center" wrapText="1"/>
    </xf>
    <xf numFmtId="164" fontId="49" fillId="0" borderId="2" xfId="1" applyNumberFormat="1" applyFont="1" applyFill="1" applyBorder="1" applyAlignment="1">
      <alignment horizontal="right" vertical="center" wrapText="1"/>
    </xf>
    <xf numFmtId="166" fontId="49" fillId="0" borderId="2" xfId="1" applyNumberFormat="1" applyFont="1" applyFill="1" applyBorder="1" applyAlignment="1">
      <alignment horizontal="right" vertical="center" wrapText="1"/>
    </xf>
    <xf numFmtId="0" fontId="57" fillId="0" borderId="0" xfId="0" applyFont="1"/>
    <xf numFmtId="169" fontId="32" fillId="0" borderId="0" xfId="0" applyNumberFormat="1" applyFont="1" applyFill="1" applyBorder="1" applyAlignment="1">
      <alignment horizontal="center" vertical="center"/>
    </xf>
    <xf numFmtId="169" fontId="32" fillId="0" borderId="12" xfId="0" applyNumberFormat="1" applyFont="1" applyFill="1" applyBorder="1" applyAlignment="1">
      <alignment horizontal="center" vertical="center"/>
    </xf>
    <xf numFmtId="169" fontId="32" fillId="0" borderId="3" xfId="0" applyNumberFormat="1" applyFont="1" applyFill="1" applyBorder="1" applyAlignment="1">
      <alignment horizontal="center" vertical="center"/>
    </xf>
    <xf numFmtId="0" fontId="22" fillId="0" borderId="0" xfId="0" applyFont="1" applyAlignment="1">
      <alignment horizontal="center" vertical="center"/>
    </xf>
    <xf numFmtId="0" fontId="58" fillId="0" borderId="0" xfId="0" applyFont="1" applyFill="1" applyBorder="1"/>
    <xf numFmtId="164" fontId="35" fillId="0" borderId="0" xfId="1" applyNumberFormat="1" applyFont="1" applyFill="1" applyBorder="1" applyAlignment="1">
      <alignment horizontal="center" vertical="center" wrapText="1"/>
    </xf>
    <xf numFmtId="168" fontId="35" fillId="0"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4" fontId="15" fillId="4" borderId="6" xfId="1" applyNumberFormat="1" applyFont="1" applyFill="1" applyBorder="1" applyAlignment="1">
      <alignment horizontal="center" vertical="center" wrapText="1"/>
    </xf>
    <xf numFmtId="164" fontId="15" fillId="3" borderId="6" xfId="1" applyNumberFormat="1" applyFont="1" applyFill="1" applyBorder="1" applyAlignment="1">
      <alignment horizontal="center" vertical="center" wrapText="1"/>
    </xf>
    <xf numFmtId="0" fontId="3" fillId="0" borderId="0" xfId="0" applyFont="1" applyAlignment="1"/>
    <xf numFmtId="0" fontId="16" fillId="0" borderId="1" xfId="0" applyFont="1" applyFill="1" applyBorder="1" applyAlignment="1">
      <alignment vertical="center" wrapText="1"/>
    </xf>
    <xf numFmtId="0" fontId="16" fillId="0" borderId="0" xfId="0" applyFont="1" applyFill="1" applyBorder="1" applyAlignment="1">
      <alignment vertical="center" wrapText="1"/>
    </xf>
    <xf numFmtId="170" fontId="48" fillId="4" borderId="2" xfId="1" applyNumberFormat="1" applyFont="1" applyFill="1" applyBorder="1" applyAlignment="1">
      <alignment horizontal="center" vertical="center" wrapText="1"/>
    </xf>
    <xf numFmtId="166" fontId="16" fillId="7" borderId="5" xfId="0" applyNumberFormat="1" applyFont="1" applyFill="1" applyBorder="1" applyAlignment="1">
      <alignment horizontal="center" vertical="center"/>
    </xf>
    <xf numFmtId="166" fontId="32" fillId="4" borderId="2" xfId="0" applyNumberFormat="1" applyFont="1" applyFill="1" applyBorder="1" applyAlignment="1">
      <alignment horizontal="left" vertical="center"/>
    </xf>
    <xf numFmtId="166" fontId="31" fillId="4" borderId="5" xfId="1" applyNumberFormat="1" applyFont="1" applyFill="1" applyBorder="1" applyAlignment="1">
      <alignment horizontal="center" vertical="center" wrapText="1"/>
    </xf>
    <xf numFmtId="166" fontId="32" fillId="4" borderId="5" xfId="0" applyNumberFormat="1"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59" fillId="0" borderId="4" xfId="0" applyFont="1" applyBorder="1" applyAlignment="1">
      <alignment horizontal="center" vertical="center"/>
    </xf>
    <xf numFmtId="0" fontId="60" fillId="0" borderId="0" xfId="0" applyFont="1"/>
    <xf numFmtId="0" fontId="59" fillId="0" borderId="2" xfId="0" applyFont="1" applyBorder="1" applyAlignment="1">
      <alignment horizontal="center" vertical="center"/>
    </xf>
    <xf numFmtId="0" fontId="61" fillId="0" borderId="0" xfId="0" applyFont="1"/>
    <xf numFmtId="166" fontId="32" fillId="0" borderId="0" xfId="0" applyNumberFormat="1" applyFont="1" applyFill="1" applyBorder="1" applyAlignment="1">
      <alignment horizontal="left" vertical="center"/>
    </xf>
    <xf numFmtId="164" fontId="15" fillId="3" borderId="21" xfId="1" applyNumberFormat="1" applyFont="1" applyFill="1" applyBorder="1" applyAlignment="1">
      <alignment horizontal="center" vertical="center" wrapText="1"/>
    </xf>
    <xf numFmtId="164" fontId="33" fillId="0" borderId="0" xfId="1" applyNumberFormat="1" applyFont="1" applyFill="1" applyBorder="1" applyAlignment="1">
      <alignment horizontal="center" vertical="center" wrapText="1"/>
    </xf>
    <xf numFmtId="43" fontId="45" fillId="0" borderId="0" xfId="1" applyFont="1" applyFill="1" applyBorder="1"/>
    <xf numFmtId="164" fontId="15" fillId="3" borderId="23" xfId="1" applyNumberFormat="1" applyFont="1" applyFill="1" applyBorder="1" applyAlignment="1">
      <alignment horizontal="center" vertical="center" wrapText="1"/>
    </xf>
    <xf numFmtId="164" fontId="48" fillId="0" borderId="4" xfId="1" applyNumberFormat="1" applyFont="1" applyFill="1" applyBorder="1" applyAlignment="1">
      <alignment horizontal="center" vertical="center" wrapText="1"/>
    </xf>
    <xf numFmtId="169" fontId="32" fillId="4" borderId="2" xfId="0" applyNumberFormat="1" applyFont="1" applyFill="1" applyBorder="1" applyAlignment="1">
      <alignment horizontal="left" vertical="center"/>
    </xf>
    <xf numFmtId="169" fontId="32" fillId="4" borderId="4" xfId="0" applyNumberFormat="1" applyFont="1" applyFill="1" applyBorder="1" applyAlignment="1">
      <alignment horizontal="left" vertical="center"/>
    </xf>
    <xf numFmtId="0" fontId="65" fillId="0" borderId="2" xfId="0" applyFont="1" applyBorder="1" applyAlignment="1">
      <alignment horizontal="center" vertical="center"/>
    </xf>
    <xf numFmtId="0" fontId="65" fillId="0" borderId="2" xfId="0" applyFont="1" applyBorder="1" applyAlignment="1">
      <alignment horizontal="left" vertical="center" wrapText="1"/>
    </xf>
    <xf numFmtId="0" fontId="65" fillId="0" borderId="2" xfId="0" applyFont="1" applyBorder="1" applyAlignment="1">
      <alignment horizontal="center"/>
    </xf>
    <xf numFmtId="0" fontId="3" fillId="0" borderId="0" xfId="0" applyFont="1" applyAlignment="1">
      <alignment vertical="center" wrapText="1"/>
    </xf>
    <xf numFmtId="0" fontId="3" fillId="10" borderId="0" xfId="0" applyFont="1" applyFill="1"/>
    <xf numFmtId="0" fontId="3" fillId="10" borderId="0" xfId="0" applyFont="1" applyFill="1" applyAlignment="1">
      <alignment horizontal="center"/>
    </xf>
    <xf numFmtId="0" fontId="0" fillId="10" borderId="0" xfId="0" applyFill="1"/>
    <xf numFmtId="168" fontId="9" fillId="10" borderId="0" xfId="0" applyNumberFormat="1" applyFont="1" applyFill="1" applyAlignment="1">
      <alignment vertical="center"/>
    </xf>
    <xf numFmtId="0" fontId="17" fillId="0" borderId="0" xfId="0" applyFont="1" applyFill="1" applyAlignment="1">
      <alignment vertical="center" wrapText="1"/>
    </xf>
    <xf numFmtId="168" fontId="8" fillId="10" borderId="0" xfId="0" applyNumberFormat="1" applyFont="1" applyFill="1" applyAlignment="1">
      <alignment vertical="center"/>
    </xf>
    <xf numFmtId="168" fontId="3" fillId="0" borderId="0" xfId="0" applyNumberFormat="1" applyFont="1" applyAlignment="1">
      <alignment vertical="center"/>
    </xf>
    <xf numFmtId="168" fontId="3" fillId="0" borderId="0" xfId="0" applyNumberFormat="1" applyFont="1"/>
    <xf numFmtId="168" fontId="8" fillId="0" borderId="0" xfId="0" applyNumberFormat="1" applyFont="1" applyBorder="1"/>
    <xf numFmtId="0" fontId="67" fillId="0" borderId="2" xfId="0" applyFont="1" applyBorder="1" applyAlignment="1">
      <alignment horizontal="left" vertical="center" wrapText="1"/>
    </xf>
    <xf numFmtId="166" fontId="53" fillId="4" borderId="2" xfId="1" applyNumberFormat="1" applyFont="1" applyFill="1" applyBorder="1" applyAlignment="1">
      <alignment horizontal="center" vertical="center"/>
    </xf>
    <xf numFmtId="0" fontId="66" fillId="0" borderId="0" xfId="0" applyFont="1"/>
    <xf numFmtId="0" fontId="65" fillId="0" borderId="2" xfId="0" applyFont="1" applyFill="1" applyBorder="1" applyAlignment="1">
      <alignment horizontal="left" vertical="center" wrapText="1"/>
    </xf>
    <xf numFmtId="166" fontId="0" fillId="0" borderId="0" xfId="0" applyNumberFormat="1"/>
    <xf numFmtId="0" fontId="67"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4" fontId="14" fillId="4" borderId="2" xfId="1" applyNumberFormat="1" applyFont="1" applyFill="1" applyBorder="1" applyAlignment="1">
      <alignment horizontal="center" vertical="center" wrapText="1"/>
    </xf>
    <xf numFmtId="168" fontId="14" fillId="0" borderId="6" xfId="1" applyNumberFormat="1" applyFont="1" applyFill="1" applyBorder="1" applyAlignment="1">
      <alignment horizontal="center" vertical="center" wrapText="1"/>
    </xf>
    <xf numFmtId="0" fontId="0" fillId="0" borderId="0" xfId="0" applyFont="1"/>
    <xf numFmtId="0" fontId="68" fillId="0" borderId="0" xfId="0" applyFont="1" applyAlignment="1">
      <alignment horizontal="center" vertical="center"/>
    </xf>
    <xf numFmtId="0" fontId="66" fillId="0" borderId="9" xfId="0" applyFont="1" applyFill="1" applyBorder="1" applyAlignment="1">
      <alignment vertical="center"/>
    </xf>
    <xf numFmtId="0" fontId="66" fillId="0" borderId="0" xfId="0" applyFont="1" applyAlignment="1">
      <alignment vertical="center"/>
    </xf>
    <xf numFmtId="0" fontId="66" fillId="0" borderId="0" xfId="0" applyFont="1" applyAlignment="1">
      <alignment horizontal="center" vertical="center"/>
    </xf>
    <xf numFmtId="0" fontId="67" fillId="0" borderId="2" xfId="0" applyFont="1" applyBorder="1" applyAlignment="1">
      <alignment horizontal="center" vertical="center"/>
    </xf>
    <xf numFmtId="0" fontId="3" fillId="0" borderId="2" xfId="0" applyFont="1" applyBorder="1" applyAlignment="1">
      <alignment horizontal="center" vertical="center"/>
    </xf>
    <xf numFmtId="0" fontId="17" fillId="0" borderId="1" xfId="0" applyFont="1" applyFill="1" applyBorder="1" applyAlignment="1">
      <alignment vertical="center" wrapText="1"/>
    </xf>
    <xf numFmtId="0" fontId="3" fillId="0" borderId="2"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9" fillId="0" borderId="0" xfId="0" applyFont="1" applyAlignment="1">
      <alignment vertical="center"/>
    </xf>
    <xf numFmtId="166" fontId="40" fillId="0" borderId="6" xfId="1" applyNumberFormat="1" applyFont="1" applyFill="1" applyBorder="1" applyAlignment="1">
      <alignment horizontal="center" vertical="center" wrapText="1"/>
    </xf>
    <xf numFmtId="0" fontId="17" fillId="0" borderId="0" xfId="0" applyFont="1" applyBorder="1" applyAlignment="1">
      <alignment horizontal="center" vertical="center" wrapText="1"/>
    </xf>
    <xf numFmtId="166" fontId="32" fillId="4" borderId="2" xfId="0" applyNumberFormat="1" applyFont="1" applyFill="1" applyBorder="1" applyAlignment="1">
      <alignment horizontal="center" vertical="center"/>
    </xf>
    <xf numFmtId="0" fontId="5" fillId="0" borderId="0" xfId="0" applyFont="1" applyFill="1" applyAlignment="1">
      <alignment horizontal="center"/>
    </xf>
    <xf numFmtId="164" fontId="37" fillId="0" borderId="0" xfId="1" applyNumberFormat="1" applyFont="1" applyFill="1" applyBorder="1" applyAlignment="1">
      <alignment horizontal="center" vertical="center" wrapText="1"/>
    </xf>
    <xf numFmtId="166" fontId="37" fillId="0" borderId="0" xfId="1" applyNumberFormat="1" applyFont="1" applyFill="1" applyBorder="1" applyAlignment="1">
      <alignment horizontal="center" vertical="center" wrapText="1"/>
    </xf>
    <xf numFmtId="166" fontId="37" fillId="4" borderId="2" xfId="1" applyNumberFormat="1" applyFont="1" applyFill="1" applyBorder="1" applyAlignment="1">
      <alignment horizontal="center" vertical="center" wrapText="1"/>
    </xf>
    <xf numFmtId="0" fontId="71" fillId="0" borderId="0" xfId="0" applyFont="1"/>
    <xf numFmtId="0" fontId="45" fillId="0" borderId="0" xfId="0" applyFont="1"/>
    <xf numFmtId="164" fontId="72" fillId="0" borderId="2" xfId="1" applyNumberFormat="1" applyFont="1" applyFill="1" applyBorder="1" applyAlignment="1">
      <alignment horizontal="center" vertical="center" wrapText="1"/>
    </xf>
    <xf numFmtId="0" fontId="3" fillId="0" borderId="2" xfId="0" applyFont="1" applyBorder="1" applyAlignment="1">
      <alignment horizontal="left" vertical="center"/>
    </xf>
    <xf numFmtId="164" fontId="40" fillId="0" borderId="2" xfId="1" applyNumberFormat="1" applyFont="1" applyFill="1" applyBorder="1" applyAlignment="1">
      <alignment horizontal="left" vertical="center" wrapText="1"/>
    </xf>
    <xf numFmtId="166" fontId="40" fillId="0" borderId="2" xfId="1" applyNumberFormat="1" applyFont="1" applyFill="1" applyBorder="1" applyAlignment="1">
      <alignment horizontal="left" vertical="center" wrapText="1"/>
    </xf>
    <xf numFmtId="0" fontId="0" fillId="0" borderId="0" xfId="0" applyAlignment="1">
      <alignment horizontal="left" vertical="center"/>
    </xf>
    <xf numFmtId="0" fontId="74" fillId="0" borderId="2" xfId="0" applyFont="1" applyBorder="1" applyAlignment="1">
      <alignment horizontal="left" vertical="center" wrapText="1"/>
    </xf>
    <xf numFmtId="164" fontId="75" fillId="0" borderId="2" xfId="1" applyNumberFormat="1" applyFont="1" applyFill="1" applyBorder="1" applyAlignment="1">
      <alignment horizontal="center" vertical="center" wrapText="1"/>
    </xf>
    <xf numFmtId="166" fontId="75" fillId="0" borderId="2" xfId="1" applyNumberFormat="1" applyFont="1" applyFill="1" applyBorder="1" applyAlignment="1">
      <alignment horizontal="center" vertical="center" wrapText="1"/>
    </xf>
    <xf numFmtId="166" fontId="79" fillId="0" borderId="2" xfId="1" applyNumberFormat="1" applyFont="1" applyFill="1" applyBorder="1" applyAlignment="1">
      <alignment horizontal="center" vertical="center" wrapText="1"/>
    </xf>
    <xf numFmtId="0" fontId="78" fillId="0" borderId="2" xfId="0" applyFont="1" applyFill="1" applyBorder="1" applyAlignment="1">
      <alignment horizontal="left" vertical="center" wrapText="1"/>
    </xf>
    <xf numFmtId="0" fontId="78" fillId="0" borderId="2" xfId="0" applyFont="1" applyBorder="1" applyAlignment="1">
      <alignment horizontal="left" vertical="center" wrapText="1"/>
    </xf>
    <xf numFmtId="164" fontId="79" fillId="0" borderId="2" xfId="1" applyNumberFormat="1" applyFont="1" applyFill="1" applyBorder="1" applyAlignment="1">
      <alignment horizontal="center" vertical="center" wrapText="1"/>
    </xf>
    <xf numFmtId="0" fontId="77" fillId="0" borderId="0" xfId="0" applyFont="1" applyAlignment="1">
      <alignment vertical="center"/>
    </xf>
    <xf numFmtId="166" fontId="3" fillId="0" borderId="0" xfId="0" applyNumberFormat="1" applyFont="1"/>
    <xf numFmtId="164" fontId="79" fillId="0" borderId="2" xfId="1" applyNumberFormat="1" applyFont="1" applyFill="1" applyBorder="1" applyAlignment="1">
      <alignment horizontal="right" vertical="center" wrapText="1"/>
    </xf>
    <xf numFmtId="166" fontId="79" fillId="0" borderId="2" xfId="1" applyNumberFormat="1" applyFont="1" applyFill="1" applyBorder="1" applyAlignment="1">
      <alignment horizontal="right" vertical="center" wrapText="1"/>
    </xf>
    <xf numFmtId="166" fontId="48" fillId="0" borderId="0" xfId="1" applyNumberFormat="1" applyFont="1" applyFill="1" applyBorder="1" applyAlignment="1">
      <alignment horizontal="center" vertical="center" wrapText="1"/>
    </xf>
    <xf numFmtId="164" fontId="14" fillId="0" borderId="2" xfId="1" applyNumberFormat="1" applyFont="1" applyFill="1" applyBorder="1" applyAlignment="1" applyProtection="1">
      <alignment horizontal="center" vertical="center" wrapText="1"/>
      <protection locked="0"/>
    </xf>
    <xf numFmtId="164" fontId="14" fillId="0" borderId="2" xfId="1" applyNumberFormat="1" applyFont="1" applyFill="1" applyBorder="1" applyAlignment="1" applyProtection="1">
      <alignment horizontal="center" wrapText="1"/>
      <protection locked="0"/>
    </xf>
    <xf numFmtId="166" fontId="14" fillId="0" borderId="2" xfId="1" applyNumberFormat="1" applyFont="1" applyFill="1" applyBorder="1" applyAlignment="1" applyProtection="1">
      <alignment horizontal="center" vertical="center" wrapText="1"/>
      <protection locked="0"/>
    </xf>
    <xf numFmtId="166" fontId="14" fillId="0" borderId="2" xfId="1" applyNumberFormat="1" applyFont="1" applyFill="1" applyBorder="1" applyAlignment="1" applyProtection="1">
      <alignment horizontal="center" wrapText="1"/>
      <protection locked="0"/>
    </xf>
    <xf numFmtId="166" fontId="20" fillId="0" borderId="2" xfId="1" applyNumberFormat="1" applyFont="1" applyFill="1" applyBorder="1" applyAlignment="1" applyProtection="1">
      <alignment horizontal="center" vertical="center" wrapText="1"/>
      <protection locked="0"/>
    </xf>
    <xf numFmtId="164" fontId="48" fillId="3" borderId="2" xfId="1" applyNumberFormat="1" applyFont="1" applyFill="1" applyBorder="1" applyAlignment="1" applyProtection="1">
      <alignment horizontal="center" vertical="center" wrapText="1"/>
      <protection locked="0"/>
    </xf>
    <xf numFmtId="168" fontId="48" fillId="0" borderId="2" xfId="0" applyNumberFormat="1" applyFont="1" applyBorder="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3" fillId="0" borderId="0" xfId="0" applyFont="1" applyProtection="1">
      <protection locked="0"/>
    </xf>
    <xf numFmtId="0" fontId="5"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5" fillId="0" borderId="0" xfId="0" applyFont="1" applyFill="1" applyAlignment="1" applyProtection="1">
      <alignment horizontal="left" vertical="center"/>
      <protection locked="0"/>
    </xf>
    <xf numFmtId="0" fontId="3" fillId="0" borderId="0" xfId="0" applyFont="1" applyAlignment="1" applyProtection="1">
      <alignment horizontal="center"/>
      <protection locked="0"/>
    </xf>
    <xf numFmtId="0" fontId="2" fillId="2" borderId="0" xfId="0" applyFont="1" applyFill="1" applyBorder="1" applyAlignment="1" applyProtection="1">
      <alignment horizontal="left" vertical="center"/>
      <protection locked="0"/>
    </xf>
    <xf numFmtId="0" fontId="4" fillId="0" borderId="0" xfId="0" applyFont="1" applyProtection="1">
      <protection locked="0"/>
    </xf>
    <xf numFmtId="164" fontId="15" fillId="0" borderId="2" xfId="1" applyNumberFormat="1" applyFont="1" applyFill="1" applyBorder="1" applyAlignment="1" applyProtection="1">
      <alignment horizontal="center" vertical="center" wrapText="1"/>
      <protection locked="0"/>
    </xf>
    <xf numFmtId="164" fontId="15" fillId="0" borderId="6" xfId="1" applyNumberFormat="1" applyFont="1" applyFill="1" applyBorder="1" applyAlignment="1" applyProtection="1">
      <alignment horizontal="center" vertical="center" wrapText="1"/>
      <protection locked="0"/>
    </xf>
    <xf numFmtId="164" fontId="14" fillId="0" borderId="9" xfId="1" applyNumberFormat="1" applyFont="1" applyFill="1" applyBorder="1" applyAlignment="1" applyProtection="1">
      <alignment horizontal="center" vertical="center" wrapText="1"/>
      <protection locked="0"/>
    </xf>
    <xf numFmtId="170" fontId="14" fillId="0" borderId="2" xfId="1" applyNumberFormat="1" applyFont="1" applyFill="1" applyBorder="1" applyAlignment="1" applyProtection="1">
      <alignment horizontal="center" vertical="center" wrapText="1"/>
      <protection locked="0"/>
    </xf>
    <xf numFmtId="0" fontId="0" fillId="0" borderId="2" xfId="0" applyBorder="1" applyProtection="1">
      <protection locked="0"/>
    </xf>
    <xf numFmtId="170" fontId="14" fillId="0" borderId="6" xfId="1" applyNumberFormat="1" applyFont="1" applyFill="1" applyBorder="1" applyAlignment="1" applyProtection="1">
      <alignment horizontal="center" vertical="center" wrapText="1"/>
      <protection locked="0"/>
    </xf>
    <xf numFmtId="0" fontId="68" fillId="0" borderId="0" xfId="0" applyFont="1" applyAlignment="1" applyProtection="1">
      <alignment horizontal="center" vertical="center"/>
      <protection locked="0"/>
    </xf>
    <xf numFmtId="0" fontId="68" fillId="3" borderId="2" xfId="0" applyFont="1" applyFill="1" applyBorder="1" applyAlignment="1" applyProtection="1">
      <alignment vertical="center"/>
      <protection locked="0"/>
    </xf>
    <xf numFmtId="0" fontId="53" fillId="0" borderId="2" xfId="0" applyFont="1" applyFill="1" applyBorder="1" applyAlignment="1" applyProtection="1">
      <alignment vertical="center"/>
      <protection locked="0"/>
    </xf>
    <xf numFmtId="164" fontId="14" fillId="0" borderId="23" xfId="1" applyNumberFormat="1" applyFont="1" applyFill="1" applyBorder="1" applyAlignment="1" applyProtection="1">
      <alignment horizontal="center" vertical="center" wrapText="1"/>
      <protection locked="0"/>
    </xf>
    <xf numFmtId="0" fontId="66" fillId="0" borderId="0" xfId="0" applyFont="1" applyAlignment="1" applyProtection="1">
      <alignment vertical="center"/>
      <protection locked="0"/>
    </xf>
    <xf numFmtId="0" fontId="0" fillId="0" borderId="0" xfId="0" applyProtection="1">
      <protection locked="0"/>
    </xf>
    <xf numFmtId="0" fontId="23" fillId="0" borderId="0" xfId="0" applyFont="1" applyProtection="1">
      <protection locked="0"/>
    </xf>
    <xf numFmtId="0" fontId="4" fillId="0" borderId="2" xfId="0" applyFont="1" applyBorder="1" applyProtection="1">
      <protection locked="0"/>
    </xf>
    <xf numFmtId="0" fontId="4" fillId="0" borderId="2" xfId="0" applyFont="1" applyBorder="1" applyAlignment="1" applyProtection="1">
      <alignment vertical="center"/>
      <protection locked="0"/>
    </xf>
    <xf numFmtId="0" fontId="29" fillId="0" borderId="2" xfId="0" applyFont="1" applyBorder="1" applyAlignment="1" applyProtection="1">
      <alignment vertical="center"/>
      <protection locked="0"/>
    </xf>
    <xf numFmtId="0" fontId="2" fillId="0" borderId="2" xfId="0" applyFont="1" applyFill="1" applyBorder="1" applyAlignment="1" applyProtection="1">
      <alignment horizontal="left" vertical="center"/>
      <protection locked="0"/>
    </xf>
    <xf numFmtId="166" fontId="11" fillId="0" borderId="0" xfId="0" applyNumberFormat="1" applyFont="1" applyFill="1" applyBorder="1" applyAlignment="1" applyProtection="1">
      <alignment horizontal="left" vertical="center"/>
      <protection locked="0"/>
    </xf>
    <xf numFmtId="0" fontId="5" fillId="0" borderId="0" xfId="0" applyFont="1" applyProtection="1">
      <protection locked="0"/>
    </xf>
    <xf numFmtId="164" fontId="21" fillId="0" borderId="2" xfId="1" applyNumberFormat="1" applyFont="1" applyFill="1" applyBorder="1" applyAlignment="1" applyProtection="1">
      <alignment horizontal="center" vertical="center" wrapText="1"/>
      <protection locked="0"/>
    </xf>
    <xf numFmtId="167" fontId="7" fillId="0" borderId="2" xfId="0" applyNumberFormat="1" applyFont="1" applyBorder="1" applyAlignment="1" applyProtection="1">
      <alignment vertical="center"/>
      <protection locked="0"/>
    </xf>
    <xf numFmtId="43" fontId="4" fillId="0" borderId="2" xfId="1" applyFont="1" applyFill="1" applyBorder="1" applyAlignment="1" applyProtection="1">
      <alignment vertical="center"/>
      <protection locked="0"/>
    </xf>
    <xf numFmtId="0" fontId="7" fillId="0" borderId="2" xfId="0" applyFont="1" applyBorder="1" applyAlignment="1" applyProtection="1">
      <alignment vertical="center"/>
      <protection locked="0"/>
    </xf>
    <xf numFmtId="0" fontId="3" fillId="0" borderId="2" xfId="0" applyFont="1" applyBorder="1" applyProtection="1">
      <protection locked="0"/>
    </xf>
    <xf numFmtId="0" fontId="3" fillId="0" borderId="2" xfId="0" applyFont="1" applyFill="1" applyBorder="1" applyProtection="1">
      <protection locked="0"/>
    </xf>
    <xf numFmtId="0" fontId="68" fillId="3" borderId="2" xfId="0" applyFont="1" applyFill="1" applyBorder="1" applyProtection="1">
      <protection locked="0"/>
    </xf>
    <xf numFmtId="0" fontId="53" fillId="0" borderId="2" xfId="0" applyFont="1" applyFill="1" applyBorder="1" applyProtection="1">
      <protection locked="0"/>
    </xf>
    <xf numFmtId="168" fontId="0" fillId="0" borderId="2" xfId="0" applyNumberFormat="1" applyBorder="1" applyAlignment="1" applyProtection="1">
      <alignment horizontal="center" vertical="center"/>
      <protection locked="0"/>
    </xf>
    <xf numFmtId="168" fontId="66" fillId="0" borderId="0" xfId="0" applyNumberFormat="1" applyFont="1" applyProtection="1">
      <protection locked="0"/>
    </xf>
    <xf numFmtId="0" fontId="56" fillId="0" borderId="2" xfId="0" applyFont="1" applyBorder="1" applyProtection="1">
      <protection locked="0"/>
    </xf>
    <xf numFmtId="0" fontId="66" fillId="0" borderId="0" xfId="0" applyFont="1" applyProtection="1">
      <protection locked="0"/>
    </xf>
    <xf numFmtId="0" fontId="68" fillId="0" borderId="0" xfId="0" applyFont="1" applyProtection="1">
      <protection locked="0"/>
    </xf>
    <xf numFmtId="43" fontId="53" fillId="0" borderId="2" xfId="1" applyFont="1" applyFill="1" applyBorder="1" applyAlignment="1" applyProtection="1">
      <alignment horizontal="center" vertical="center"/>
      <protection locked="0"/>
    </xf>
    <xf numFmtId="0" fontId="50" fillId="0" borderId="2" xfId="0" applyFont="1" applyBorder="1" applyProtection="1">
      <protection locked="0"/>
    </xf>
    <xf numFmtId="0" fontId="0" fillId="0" borderId="0" xfId="0" applyAlignment="1" applyProtection="1">
      <alignment vertical="center"/>
      <protection locked="0"/>
    </xf>
    <xf numFmtId="0" fontId="0" fillId="0" borderId="21" xfId="0" applyBorder="1" applyProtection="1">
      <protection locked="0"/>
    </xf>
    <xf numFmtId="0" fontId="0" fillId="0" borderId="22" xfId="0" applyBorder="1" applyProtection="1">
      <protection locked="0"/>
    </xf>
    <xf numFmtId="0" fontId="54" fillId="0" borderId="0" xfId="0" applyFont="1" applyAlignment="1" applyProtection="1">
      <alignment horizontal="center" vertical="center"/>
      <protection locked="0"/>
    </xf>
    <xf numFmtId="0" fontId="54" fillId="3" borderId="2" xfId="0" applyFont="1" applyFill="1" applyBorder="1" applyAlignment="1" applyProtection="1">
      <alignment vertical="center"/>
      <protection locked="0"/>
    </xf>
    <xf numFmtId="0" fontId="55" fillId="0" borderId="2" xfId="0" applyFont="1" applyFill="1" applyBorder="1" applyAlignment="1" applyProtection="1">
      <alignment vertical="center"/>
      <protection locked="0"/>
    </xf>
    <xf numFmtId="166" fontId="40" fillId="0" borderId="2" xfId="1" applyNumberFormat="1" applyFont="1" applyFill="1" applyBorder="1" applyAlignment="1" applyProtection="1">
      <alignment horizontal="center" vertical="center" wrapText="1"/>
      <protection locked="0"/>
    </xf>
    <xf numFmtId="43" fontId="26" fillId="0" borderId="2" xfId="1" applyFont="1" applyFill="1" applyBorder="1" applyAlignment="1" applyProtection="1">
      <alignment horizontal="center" vertical="center"/>
      <protection locked="0"/>
    </xf>
    <xf numFmtId="43" fontId="26" fillId="0" borderId="21" xfId="1" applyFont="1" applyFill="1" applyBorder="1" applyAlignment="1" applyProtection="1">
      <alignment horizontal="center" vertical="center"/>
      <protection locked="0"/>
    </xf>
    <xf numFmtId="0" fontId="55" fillId="0" borderId="2" xfId="0" applyFont="1" applyFill="1" applyBorder="1" applyAlignment="1" applyProtection="1">
      <alignment horizontal="right" vertical="center"/>
      <protection locked="0"/>
    </xf>
    <xf numFmtId="0" fontId="66" fillId="0" borderId="0" xfId="0" applyFont="1" applyAlignment="1" applyProtection="1">
      <alignment horizontal="center" vertical="center"/>
      <protection locked="0"/>
    </xf>
    <xf numFmtId="0" fontId="0" fillId="0" borderId="2" xfId="0" applyBorder="1" applyAlignment="1" applyProtection="1">
      <alignment horizontal="center" vertical="center"/>
      <protection locked="0"/>
    </xf>
    <xf numFmtId="0" fontId="68" fillId="3" borderId="2" xfId="0" applyFont="1" applyFill="1" applyBorder="1" applyAlignment="1" applyProtection="1">
      <alignment horizontal="center" vertical="center"/>
      <protection locked="0"/>
    </xf>
    <xf numFmtId="0" fontId="53" fillId="0" borderId="2" xfId="0" applyFont="1" applyFill="1" applyBorder="1" applyAlignment="1" applyProtection="1">
      <alignment horizontal="center" vertical="center"/>
      <protection locked="0"/>
    </xf>
    <xf numFmtId="0" fontId="0" fillId="0" borderId="4" xfId="0" applyBorder="1" applyProtection="1">
      <protection locked="0"/>
    </xf>
    <xf numFmtId="0" fontId="0" fillId="0" borderId="0" xfId="0" applyBorder="1" applyProtection="1">
      <protection locked="0"/>
    </xf>
    <xf numFmtId="0" fontId="0" fillId="0" borderId="21" xfId="0" applyFill="1" applyBorder="1" applyProtection="1">
      <protection locked="0"/>
    </xf>
    <xf numFmtId="0" fontId="55" fillId="3" borderId="0" xfId="0" applyFont="1" applyFill="1" applyProtection="1">
      <protection locked="0"/>
    </xf>
    <xf numFmtId="166" fontId="48" fillId="0" borderId="4"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0" borderId="2" xfId="0" applyFont="1" applyFill="1" applyBorder="1" applyAlignment="1" applyProtection="1">
      <alignment horizontal="left" vertical="center"/>
      <protection locked="0"/>
    </xf>
    <xf numFmtId="0" fontId="38" fillId="0" borderId="2" xfId="0" applyFont="1" applyBorder="1" applyProtection="1">
      <protection locked="0"/>
    </xf>
    <xf numFmtId="0" fontId="66"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3" fillId="0" borderId="21" xfId="0" applyFont="1" applyBorder="1" applyProtection="1">
      <protection locked="0"/>
    </xf>
    <xf numFmtId="0" fontId="38" fillId="0" borderId="21" xfId="0" applyFont="1" applyBorder="1" applyProtection="1">
      <protection locked="0"/>
    </xf>
    <xf numFmtId="0" fontId="53" fillId="3" borderId="0" xfId="0" applyFont="1" applyFill="1" applyAlignment="1" applyProtection="1">
      <alignment horizontal="center" vertical="center"/>
      <protection locked="0"/>
    </xf>
    <xf numFmtId="166" fontId="48" fillId="0" borderId="2" xfId="0" applyNumberFormat="1" applyFont="1" applyFill="1" applyBorder="1" applyAlignment="1" applyProtection="1">
      <alignment horizontal="center" vertical="center"/>
      <protection locked="0"/>
    </xf>
    <xf numFmtId="164" fontId="40" fillId="0" borderId="2" xfId="1" applyNumberFormat="1" applyFont="1" applyFill="1" applyBorder="1" applyAlignment="1" applyProtection="1">
      <alignment horizontal="center" vertical="center" wrapText="1"/>
      <protection locked="0"/>
    </xf>
    <xf numFmtId="0" fontId="66" fillId="0" borderId="4" xfId="0" applyFont="1" applyBorder="1" applyAlignment="1" applyProtection="1">
      <alignment vertical="center"/>
      <protection locked="0"/>
    </xf>
    <xf numFmtId="0" fontId="5" fillId="0" borderId="0" xfId="0" applyFont="1" applyAlignment="1" applyProtection="1">
      <alignment vertical="center"/>
      <protection locked="0"/>
    </xf>
    <xf numFmtId="0" fontId="53" fillId="3" borderId="2" xfId="0" applyFont="1" applyFill="1" applyBorder="1" applyAlignment="1" applyProtection="1">
      <alignment vertical="center"/>
      <protection locked="0"/>
    </xf>
    <xf numFmtId="0" fontId="9" fillId="0" borderId="0" xfId="0" applyFont="1" applyAlignment="1" applyProtection="1">
      <alignment vertical="center"/>
      <protection locked="0"/>
    </xf>
    <xf numFmtId="0" fontId="9" fillId="0" borderId="2" xfId="0" applyFont="1" applyFill="1" applyBorder="1" applyAlignment="1" applyProtection="1">
      <alignment horizontal="right" vertical="center"/>
      <protection locked="0"/>
    </xf>
    <xf numFmtId="166" fontId="53" fillId="0" borderId="0" xfId="0" applyNumberFormat="1" applyFont="1" applyFill="1" applyAlignment="1" applyProtection="1">
      <alignment horizontal="center" vertical="center"/>
      <protection locked="0"/>
    </xf>
    <xf numFmtId="166" fontId="53" fillId="3" borderId="2" xfId="0" applyNumberFormat="1" applyFont="1" applyFill="1" applyBorder="1" applyAlignment="1" applyProtection="1">
      <alignment horizontal="center" vertical="center"/>
      <protection locked="0"/>
    </xf>
    <xf numFmtId="0" fontId="0" fillId="0" borderId="2" xfId="0" applyFill="1" applyBorder="1" applyProtection="1">
      <protection locked="0"/>
    </xf>
    <xf numFmtId="164" fontId="14" fillId="0" borderId="2" xfId="1" applyNumberFormat="1" applyFont="1" applyFill="1" applyBorder="1" applyAlignment="1" applyProtection="1">
      <alignment horizontal="right" vertical="center" wrapText="1"/>
      <protection locked="0"/>
    </xf>
    <xf numFmtId="166" fontId="53" fillId="3" borderId="0" xfId="0" applyNumberFormat="1" applyFont="1" applyFill="1" applyAlignment="1" applyProtection="1">
      <alignment horizontal="center" vertical="center"/>
      <protection locked="0"/>
    </xf>
    <xf numFmtId="0" fontId="0" fillId="0" borderId="6" xfId="0" applyBorder="1" applyProtection="1">
      <protection locked="0"/>
    </xf>
    <xf numFmtId="166" fontId="52" fillId="3" borderId="2" xfId="0" applyNumberFormat="1" applyFont="1" applyFill="1" applyBorder="1" applyAlignment="1" applyProtection="1">
      <alignment horizontal="center" vertical="center"/>
      <protection locked="0"/>
    </xf>
    <xf numFmtId="164" fontId="33" fillId="0" borderId="2" xfId="1" applyNumberFormat="1" applyFont="1" applyFill="1" applyBorder="1" applyAlignment="1" applyProtection="1">
      <alignment horizontal="center" vertical="center" wrapText="1"/>
      <protection locked="0"/>
    </xf>
    <xf numFmtId="43" fontId="45" fillId="0" borderId="2" xfId="1" applyFont="1" applyFill="1" applyBorder="1" applyProtection="1">
      <protection locked="0"/>
    </xf>
    <xf numFmtId="164" fontId="2" fillId="0" borderId="0" xfId="0" applyNumberFormat="1" applyFont="1" applyFill="1" applyBorder="1" applyAlignment="1" applyProtection="1">
      <alignment horizontal="center" vertical="center"/>
      <protection locked="0"/>
    </xf>
    <xf numFmtId="164" fontId="8" fillId="0" borderId="0" xfId="0" applyNumberFormat="1" applyFont="1" applyFill="1" applyBorder="1" applyAlignment="1" applyProtection="1">
      <alignment horizontal="center" vertical="center"/>
      <protection locked="0"/>
    </xf>
    <xf numFmtId="164" fontId="35" fillId="8" borderId="0" xfId="0" applyNumberFormat="1" applyFont="1" applyFill="1" applyBorder="1" applyAlignment="1" applyProtection="1">
      <alignment horizontal="center" vertical="center"/>
      <protection locked="0"/>
    </xf>
    <xf numFmtId="169" fontId="8" fillId="0" borderId="0" xfId="0" applyNumberFormat="1" applyFont="1" applyFill="1" applyBorder="1" applyAlignment="1" applyProtection="1">
      <alignment horizontal="center" vertical="center"/>
      <protection locked="0"/>
    </xf>
    <xf numFmtId="169" fontId="16" fillId="0" borderId="2" xfId="0" applyNumberFormat="1" applyFont="1" applyFill="1" applyBorder="1" applyAlignment="1" applyProtection="1">
      <alignment horizontal="left" vertical="center"/>
      <protection locked="0"/>
    </xf>
    <xf numFmtId="164" fontId="34" fillId="0" borderId="0" xfId="0" applyNumberFormat="1" applyFont="1" applyFill="1" applyBorder="1" applyAlignment="1" applyProtection="1">
      <alignment horizontal="center" vertical="center"/>
      <protection locked="0"/>
    </xf>
    <xf numFmtId="168" fontId="37" fillId="3" borderId="3" xfId="1" applyNumberFormat="1" applyFont="1" applyFill="1" applyBorder="1" applyAlignment="1" applyProtection="1">
      <alignment horizontal="center" vertical="center" wrapText="1"/>
      <protection locked="0"/>
    </xf>
    <xf numFmtId="164" fontId="16" fillId="7" borderId="3" xfId="0" applyNumberFormat="1" applyFont="1" applyFill="1" applyBorder="1" applyAlignment="1" applyProtection="1">
      <alignment horizontal="center" vertical="center"/>
      <protection locked="0"/>
    </xf>
    <xf numFmtId="168" fontId="44" fillId="0" borderId="3" xfId="0" applyNumberFormat="1" applyFont="1" applyBorder="1" applyAlignment="1" applyProtection="1">
      <alignment horizontal="center" vertical="center"/>
      <protection locked="0"/>
    </xf>
    <xf numFmtId="0" fontId="43" fillId="0" borderId="0" xfId="0" applyFont="1" applyBorder="1" applyAlignment="1" applyProtection="1">
      <alignment horizontal="left" vertical="top" wrapText="1"/>
      <protection locked="0"/>
    </xf>
    <xf numFmtId="0" fontId="43" fillId="0" borderId="0" xfId="0" applyFont="1" applyProtection="1">
      <protection locked="0"/>
    </xf>
    <xf numFmtId="0" fontId="43" fillId="0" borderId="0" xfId="0" applyFont="1" applyAlignment="1" applyProtection="1">
      <alignment horizontal="center"/>
      <protection locked="0"/>
    </xf>
    <xf numFmtId="43" fontId="21" fillId="0" borderId="4" xfId="1" applyNumberFormat="1" applyFont="1" applyFill="1" applyBorder="1" applyAlignment="1" applyProtection="1">
      <alignment horizontal="right" vertical="center" wrapText="1"/>
      <protection locked="0"/>
    </xf>
    <xf numFmtId="43" fontId="8" fillId="0" borderId="4" xfId="1" applyFont="1" applyFill="1" applyBorder="1" applyAlignment="1" applyProtection="1">
      <alignment horizontal="left" vertical="center"/>
      <protection locked="0"/>
    </xf>
    <xf numFmtId="43" fontId="63" fillId="0" borderId="4" xfId="0" applyNumberFormat="1" applyFont="1" applyFill="1" applyBorder="1" applyAlignment="1" applyProtection="1">
      <alignment horizontal="left" vertical="center"/>
      <protection locked="0"/>
    </xf>
    <xf numFmtId="164" fontId="21" fillId="0" borderId="4" xfId="1" applyNumberFormat="1" applyFont="1" applyFill="1" applyBorder="1" applyAlignment="1" applyProtection="1">
      <alignment horizontal="center" vertical="center" wrapText="1"/>
      <protection locked="0"/>
    </xf>
    <xf numFmtId="43" fontId="21" fillId="0" borderId="2" xfId="1" applyNumberFormat="1" applyFont="1" applyFill="1" applyBorder="1" applyAlignment="1" applyProtection="1">
      <alignment horizontal="right" vertical="center" wrapText="1"/>
      <protection locked="0"/>
    </xf>
    <xf numFmtId="43" fontId="8" fillId="0" borderId="2" xfId="1" applyFont="1" applyFill="1" applyBorder="1" applyAlignment="1" applyProtection="1">
      <alignment horizontal="left" vertical="center"/>
      <protection locked="0"/>
    </xf>
    <xf numFmtId="43" fontId="63" fillId="0" borderId="2" xfId="0" applyNumberFormat="1" applyFont="1" applyFill="1" applyBorder="1" applyAlignment="1" applyProtection="1">
      <alignment horizontal="left" vertical="center"/>
      <protection locked="0"/>
    </xf>
    <xf numFmtId="164" fontId="21" fillId="0" borderId="2" xfId="1" applyNumberFormat="1" applyFont="1" applyFill="1" applyBorder="1" applyAlignment="1" applyProtection="1">
      <alignment horizontal="right" vertical="center" wrapText="1"/>
      <protection locked="0"/>
    </xf>
    <xf numFmtId="0" fontId="63" fillId="0" borderId="2" xfId="0" applyFont="1" applyBorder="1" applyProtection="1">
      <protection locked="0"/>
    </xf>
    <xf numFmtId="0" fontId="5" fillId="0" borderId="0" xfId="0" applyFont="1" applyFill="1" applyAlignment="1" applyProtection="1">
      <alignment horizontal="center"/>
      <protection locked="0"/>
    </xf>
    <xf numFmtId="164" fontId="8" fillId="0" borderId="0" xfId="0" applyNumberFormat="1" applyFont="1" applyFill="1" applyAlignment="1" applyProtection="1">
      <alignment horizontal="center" vertical="center"/>
      <protection locked="0"/>
    </xf>
    <xf numFmtId="166" fontId="35" fillId="0" borderId="4" xfId="1" applyNumberFormat="1" applyFont="1" applyFill="1" applyBorder="1" applyAlignment="1" applyProtection="1">
      <alignment horizontal="center" vertical="center" wrapText="1"/>
      <protection locked="0"/>
    </xf>
    <xf numFmtId="164" fontId="35" fillId="0" borderId="4" xfId="1" applyNumberFormat="1" applyFont="1" applyFill="1" applyBorder="1" applyAlignment="1" applyProtection="1">
      <alignment horizontal="center" vertical="center" wrapText="1"/>
      <protection locked="0"/>
    </xf>
    <xf numFmtId="0" fontId="61" fillId="0" borderId="2" xfId="0" applyFont="1" applyBorder="1" applyProtection="1">
      <protection locked="0"/>
    </xf>
    <xf numFmtId="168" fontId="61" fillId="0" borderId="4" xfId="0" applyNumberFormat="1" applyFont="1" applyBorder="1" applyAlignment="1" applyProtection="1">
      <protection locked="0"/>
    </xf>
    <xf numFmtId="168" fontId="61" fillId="0" borderId="2" xfId="0" applyNumberFormat="1" applyFont="1" applyBorder="1" applyAlignment="1" applyProtection="1">
      <protection locked="0"/>
    </xf>
    <xf numFmtId="168" fontId="61" fillId="0" borderId="6" xfId="0" applyNumberFormat="1" applyFont="1" applyBorder="1" applyAlignment="1" applyProtection="1">
      <protection locked="0"/>
    </xf>
    <xf numFmtId="164" fontId="16" fillId="0" borderId="0" xfId="0" applyNumberFormat="1" applyFont="1" applyFill="1" applyBorder="1" applyAlignment="1" applyProtection="1">
      <alignment horizontal="center" vertical="center"/>
      <protection locked="0"/>
    </xf>
    <xf numFmtId="164" fontId="35" fillId="3" borderId="2" xfId="0" applyNumberFormat="1" applyFont="1" applyFill="1" applyBorder="1" applyAlignment="1" applyProtection="1">
      <alignment horizontal="center" vertical="center"/>
      <protection locked="0"/>
    </xf>
    <xf numFmtId="164" fontId="33" fillId="0" borderId="9" xfId="0" applyNumberFormat="1" applyFont="1" applyFill="1" applyBorder="1" applyAlignment="1" applyProtection="1">
      <alignment horizontal="center" vertical="center"/>
      <protection locked="0"/>
    </xf>
    <xf numFmtId="164" fontId="36" fillId="0" borderId="2" xfId="1" applyNumberFormat="1" applyFont="1" applyFill="1" applyBorder="1" applyAlignment="1" applyProtection="1">
      <alignment horizontal="center" vertical="center" wrapText="1"/>
      <protection locked="0"/>
    </xf>
    <xf numFmtId="164" fontId="36" fillId="0" borderId="21" xfId="1" applyNumberFormat="1" applyFont="1" applyFill="1" applyBorder="1" applyAlignment="1" applyProtection="1">
      <alignment horizontal="center" vertical="center" wrapText="1"/>
      <protection locked="0"/>
    </xf>
    <xf numFmtId="164" fontId="33" fillId="0" borderId="0" xfId="1" applyNumberFormat="1" applyFont="1" applyFill="1" applyBorder="1" applyAlignment="1" applyProtection="1">
      <alignment horizontal="center" vertical="center" wrapText="1"/>
      <protection locked="0"/>
    </xf>
    <xf numFmtId="166" fontId="32" fillId="3" borderId="2" xfId="0" applyNumberFormat="1" applyFont="1" applyFill="1" applyBorder="1" applyAlignment="1" applyProtection="1">
      <alignment horizontal="left" vertical="center"/>
      <protection locked="0"/>
    </xf>
    <xf numFmtId="166" fontId="32" fillId="0" borderId="0" xfId="0" applyNumberFormat="1" applyFont="1" applyFill="1" applyBorder="1" applyAlignment="1" applyProtection="1">
      <alignment horizontal="left" vertical="center"/>
      <protection locked="0"/>
    </xf>
    <xf numFmtId="0" fontId="3" fillId="0" borderId="0" xfId="0" applyFont="1" applyFill="1" applyBorder="1" applyProtection="1">
      <protection locked="0"/>
    </xf>
    <xf numFmtId="169" fontId="11" fillId="0" borderId="2" xfId="0" applyNumberFormat="1" applyFont="1" applyFill="1" applyBorder="1" applyAlignment="1" applyProtection="1">
      <alignment horizontal="left" vertical="center"/>
      <protection locked="0"/>
    </xf>
    <xf numFmtId="43" fontId="11" fillId="0" borderId="2" xfId="1" applyFont="1" applyFill="1" applyBorder="1" applyAlignment="1" applyProtection="1">
      <alignment horizontal="left" vertical="center"/>
      <protection locked="0"/>
    </xf>
    <xf numFmtId="43" fontId="19" fillId="0" borderId="2" xfId="0" applyNumberFormat="1" applyFont="1" applyFill="1" applyBorder="1" applyAlignment="1" applyProtection="1">
      <alignment horizontal="left" vertical="center"/>
      <protection locked="0"/>
    </xf>
    <xf numFmtId="170" fontId="11" fillId="0" borderId="2" xfId="0" applyNumberFormat="1" applyFont="1" applyFill="1" applyBorder="1" applyAlignment="1" applyProtection="1">
      <alignment horizontal="left" vertical="center"/>
      <protection locked="0"/>
    </xf>
    <xf numFmtId="164" fontId="37" fillId="0" borderId="0" xfId="1" applyNumberFormat="1" applyFont="1" applyFill="1" applyBorder="1" applyAlignment="1" applyProtection="1">
      <alignment horizontal="center" vertical="center" wrapText="1"/>
      <protection locked="0"/>
    </xf>
    <xf numFmtId="166" fontId="36" fillId="0" borderId="2" xfId="1" applyNumberFormat="1" applyFont="1" applyFill="1" applyBorder="1" applyAlignment="1" applyProtection="1">
      <alignment horizontal="center" vertical="center" wrapText="1"/>
      <protection locked="0"/>
    </xf>
    <xf numFmtId="168" fontId="0" fillId="0" borderId="2" xfId="0" applyNumberFormat="1" applyBorder="1" applyProtection="1">
      <protection locked="0"/>
    </xf>
    <xf numFmtId="166" fontId="37" fillId="0" borderId="0" xfId="1" applyNumberFormat="1" applyFont="1" applyFill="1" applyBorder="1" applyAlignment="1" applyProtection="1">
      <alignment horizontal="center" vertical="center" wrapText="1"/>
      <protection locked="0"/>
    </xf>
    <xf numFmtId="166" fontId="33" fillId="8" borderId="2" xfId="1" applyNumberFormat="1" applyFont="1" applyFill="1" applyBorder="1" applyAlignment="1" applyProtection="1">
      <alignment horizontal="center" vertical="center" wrapText="1"/>
      <protection locked="0"/>
    </xf>
    <xf numFmtId="166" fontId="16" fillId="0" borderId="0" xfId="0" applyNumberFormat="1" applyFont="1" applyFill="1" applyBorder="1" applyAlignment="1" applyProtection="1">
      <alignment horizontal="center" vertical="center"/>
      <protection locked="0"/>
    </xf>
    <xf numFmtId="168" fontId="44" fillId="0" borderId="9" xfId="0" applyNumberFormat="1" applyFont="1" applyBorder="1" applyProtection="1">
      <protection locked="0"/>
    </xf>
    <xf numFmtId="168" fontId="31" fillId="3" borderId="3" xfId="1" applyNumberFormat="1" applyFont="1" applyFill="1" applyBorder="1" applyAlignment="1" applyProtection="1">
      <alignment horizontal="center" vertical="center" wrapText="1"/>
      <protection locked="0"/>
    </xf>
    <xf numFmtId="164" fontId="32" fillId="3" borderId="3" xfId="0" applyNumberFormat="1" applyFont="1" applyFill="1" applyBorder="1" applyAlignment="1" applyProtection="1">
      <alignment horizontal="center" vertical="center"/>
      <protection locked="0"/>
    </xf>
    <xf numFmtId="168" fontId="22" fillId="0" borderId="3" xfId="0" applyNumberFormat="1" applyFont="1" applyBorder="1" applyAlignment="1" applyProtection="1">
      <alignment horizontal="center" vertical="center"/>
      <protection locked="0"/>
    </xf>
    <xf numFmtId="0" fontId="0" fillId="0" borderId="2" xfId="0" applyBorder="1" applyAlignment="1" applyProtection="1">
      <alignment horizontal="left" vertical="center"/>
      <protection locked="0"/>
    </xf>
    <xf numFmtId="166" fontId="9" fillId="0" borderId="0" xfId="0" applyNumberFormat="1" applyFont="1" applyFill="1" applyAlignment="1" applyProtection="1">
      <alignment horizontal="center" vertical="center"/>
      <protection locked="0"/>
    </xf>
    <xf numFmtId="166" fontId="9" fillId="3" borderId="2" xfId="0" applyNumberFormat="1" applyFont="1" applyFill="1" applyBorder="1" applyAlignment="1" applyProtection="1">
      <alignment horizontal="center" vertical="center"/>
      <protection locked="0"/>
    </xf>
    <xf numFmtId="166" fontId="8" fillId="0" borderId="2"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9" fillId="0" borderId="4" xfId="0" applyFont="1" applyBorder="1" applyAlignment="1">
      <alignment horizontal="center" vertical="center"/>
    </xf>
    <xf numFmtId="168" fontId="9" fillId="10" borderId="0" xfId="0" applyNumberFormat="1" applyFont="1" applyFill="1" applyAlignment="1">
      <alignment horizontal="center" vertical="center"/>
    </xf>
    <xf numFmtId="0" fontId="17" fillId="6" borderId="0" xfId="0" applyFont="1" applyFill="1" applyAlignment="1">
      <alignment horizontal="center" vertical="center" wrapText="1"/>
    </xf>
    <xf numFmtId="0" fontId="17" fillId="0" borderId="1" xfId="0" applyFont="1" applyFill="1" applyBorder="1" applyAlignment="1">
      <alignment horizontal="left" vertical="center" wrapText="1"/>
    </xf>
    <xf numFmtId="0" fontId="42" fillId="9" borderId="15" xfId="0" applyFont="1" applyFill="1" applyBorder="1" applyAlignment="1">
      <alignment horizontal="left" vertical="center" wrapText="1"/>
    </xf>
    <xf numFmtId="0" fontId="42" fillId="9" borderId="16" xfId="0" applyFont="1" applyFill="1" applyBorder="1" applyAlignment="1">
      <alignment horizontal="left" vertical="center" wrapText="1"/>
    </xf>
    <xf numFmtId="0" fontId="0" fillId="9" borderId="17" xfId="0" applyFill="1" applyBorder="1" applyAlignment="1">
      <alignment vertical="center"/>
    </xf>
    <xf numFmtId="0" fontId="42" fillId="9" borderId="18" xfId="0" applyFont="1" applyFill="1" applyBorder="1" applyAlignment="1">
      <alignment horizontal="left" vertical="center" wrapText="1"/>
    </xf>
    <xf numFmtId="0" fontId="42" fillId="9" borderId="19" xfId="0" applyFont="1" applyFill="1" applyBorder="1" applyAlignment="1">
      <alignment horizontal="left" vertical="center" wrapText="1"/>
    </xf>
    <xf numFmtId="0" fontId="0" fillId="9" borderId="20" xfId="0" applyFill="1" applyBorder="1" applyAlignment="1">
      <alignment vertical="center"/>
    </xf>
    <xf numFmtId="168" fontId="31" fillId="0" borderId="10" xfId="1" applyNumberFormat="1" applyFont="1" applyFill="1" applyBorder="1" applyAlignment="1" applyProtection="1">
      <alignment horizontal="center" vertical="center" wrapText="1"/>
      <protection locked="0"/>
    </xf>
    <xf numFmtId="168" fontId="31" fillId="0" borderId="11" xfId="1" applyNumberFormat="1" applyFont="1" applyFill="1" applyBorder="1" applyAlignment="1" applyProtection="1">
      <alignment horizontal="center" vertical="center" wrapText="1"/>
      <protection locked="0"/>
    </xf>
    <xf numFmtId="168" fontId="31" fillId="0" borderId="12" xfId="1" applyNumberFormat="1" applyFont="1" applyFill="1" applyBorder="1" applyAlignment="1" applyProtection="1">
      <alignment horizontal="center" vertical="center" wrapText="1"/>
      <protection locked="0"/>
    </xf>
    <xf numFmtId="0" fontId="16" fillId="0" borderId="9" xfId="0" applyFont="1" applyFill="1" applyBorder="1" applyAlignment="1">
      <alignment horizontal="center" vertical="center"/>
    </xf>
    <xf numFmtId="0" fontId="16" fillId="0" borderId="8" xfId="0" applyFont="1" applyFill="1" applyBorder="1" applyAlignment="1">
      <alignment horizontal="center" vertical="center"/>
    </xf>
    <xf numFmtId="0" fontId="17" fillId="0" borderId="2" xfId="0" applyFont="1" applyBorder="1" applyAlignment="1">
      <alignment horizontal="center" vertical="center"/>
    </xf>
    <xf numFmtId="0" fontId="30" fillId="0" borderId="25" xfId="0" applyFont="1" applyBorder="1" applyAlignment="1">
      <alignment horizontal="center" vertical="center" wrapText="1"/>
    </xf>
    <xf numFmtId="0" fontId="30" fillId="0" borderId="5"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62" fillId="0" borderId="21" xfId="0" applyFont="1" applyBorder="1" applyAlignment="1">
      <alignment horizontal="left" vertical="center" wrapText="1"/>
    </xf>
    <xf numFmtId="0" fontId="62" fillId="0" borderId="22" xfId="0" applyFont="1" applyBorder="1" applyAlignment="1">
      <alignment horizontal="left" vertical="center" wrapText="1"/>
    </xf>
    <xf numFmtId="0" fontId="0" fillId="0" borderId="22" xfId="0" applyBorder="1" applyAlignment="1">
      <alignment horizontal="left" vertical="center" wrapText="1"/>
    </xf>
    <xf numFmtId="0" fontId="18" fillId="6" borderId="21" xfId="0" applyFont="1" applyFill="1" applyBorder="1" applyAlignment="1">
      <alignment horizontal="left" vertical="center" wrapText="1"/>
    </xf>
    <xf numFmtId="0" fontId="18" fillId="0" borderId="21" xfId="0" applyFont="1" applyBorder="1" applyAlignment="1">
      <alignment horizontal="left" vertical="center" wrapText="1"/>
    </xf>
    <xf numFmtId="0" fontId="13" fillId="0" borderId="21" xfId="0" applyFont="1" applyBorder="1" applyAlignment="1">
      <alignment horizontal="left" vertical="center" wrapText="1"/>
    </xf>
    <xf numFmtId="0" fontId="13" fillId="0" borderId="21"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168" fontId="37" fillId="3" borderId="10" xfId="1" applyNumberFormat="1" applyFont="1" applyFill="1" applyBorder="1" applyAlignment="1" applyProtection="1">
      <alignment horizontal="center" vertical="center" wrapText="1"/>
      <protection locked="0"/>
    </xf>
    <xf numFmtId="168" fontId="37" fillId="3" borderId="11" xfId="1" applyNumberFormat="1" applyFont="1" applyFill="1" applyBorder="1" applyAlignment="1" applyProtection="1">
      <alignment horizontal="center" vertical="center" wrapText="1"/>
      <protection locked="0"/>
    </xf>
    <xf numFmtId="168" fontId="37" fillId="3" borderId="12" xfId="1" applyNumberFormat="1" applyFont="1" applyFill="1" applyBorder="1" applyAlignment="1" applyProtection="1">
      <alignment horizontal="center" vertical="center" wrapText="1"/>
      <protection locked="0"/>
    </xf>
    <xf numFmtId="0" fontId="42" fillId="9" borderId="16" xfId="0" applyFont="1" applyFill="1" applyBorder="1" applyAlignment="1" applyProtection="1">
      <alignment horizontal="left" vertical="center" wrapText="1"/>
      <protection locked="0"/>
    </xf>
    <xf numFmtId="0" fontId="42" fillId="9" borderId="17" xfId="0" applyFont="1" applyFill="1" applyBorder="1" applyAlignment="1" applyProtection="1">
      <alignment horizontal="left" vertical="center" wrapText="1"/>
      <protection locked="0"/>
    </xf>
    <xf numFmtId="0" fontId="42" fillId="9" borderId="19" xfId="0" applyFont="1" applyFill="1" applyBorder="1" applyAlignment="1" applyProtection="1">
      <alignment horizontal="left" vertical="center" wrapText="1"/>
      <protection locked="0"/>
    </xf>
    <xf numFmtId="0" fontId="42" fillId="9" borderId="20" xfId="0" applyFont="1" applyFill="1" applyBorder="1" applyAlignment="1" applyProtection="1">
      <alignment horizontal="left" vertical="center" wrapText="1"/>
      <protection locked="0"/>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4" xfId="0" applyBorder="1" applyAlignment="1" applyProtection="1">
      <alignment horizontal="center"/>
      <protection locked="0"/>
    </xf>
    <xf numFmtId="0" fontId="70" fillId="0" borderId="21" xfId="0" applyFont="1" applyBorder="1" applyAlignment="1">
      <alignment horizontal="center" vertical="center" wrapText="1"/>
    </xf>
    <xf numFmtId="0" fontId="70" fillId="0" borderId="2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17" fillId="0" borderId="1" xfId="0" applyFont="1" applyFill="1" applyBorder="1" applyAlignment="1">
      <alignment horizontal="left" vertical="center"/>
    </xf>
    <xf numFmtId="164" fontId="14" fillId="0" borderId="6" xfId="1" applyNumberFormat="1" applyFont="1" applyFill="1" applyBorder="1" applyAlignment="1" applyProtection="1">
      <alignment horizontal="center" vertical="center" wrapText="1"/>
      <protection locked="0"/>
    </xf>
    <xf numFmtId="164" fontId="14" fillId="0" borderId="7" xfId="1" applyNumberFormat="1" applyFont="1" applyFill="1" applyBorder="1" applyAlignment="1" applyProtection="1">
      <alignment horizontal="center" vertical="center" wrapText="1"/>
      <protection locked="0"/>
    </xf>
    <xf numFmtId="164" fontId="14" fillId="0" borderId="4" xfId="1" applyNumberFormat="1" applyFont="1" applyFill="1" applyBorder="1" applyAlignment="1" applyProtection="1">
      <alignment horizontal="center" vertical="center" wrapText="1"/>
      <protection locked="0"/>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17" fillId="0" borderId="0" xfId="0" applyFont="1" applyFill="1" applyBorder="1" applyAlignment="1">
      <alignment horizontal="left" vertical="center"/>
    </xf>
    <xf numFmtId="0" fontId="25" fillId="0" borderId="24" xfId="0" applyFont="1" applyBorder="1" applyAlignment="1">
      <alignment horizontal="center" vertical="center" wrapText="1"/>
    </xf>
    <xf numFmtId="168" fontId="0" fillId="0" borderId="6" xfId="0" applyNumberFormat="1" applyBorder="1" applyAlignment="1" applyProtection="1">
      <alignment horizontal="center" vertical="center"/>
      <protection locked="0"/>
    </xf>
    <xf numFmtId="168" fontId="0" fillId="0" borderId="7" xfId="0" applyNumberFormat="1" applyBorder="1" applyAlignment="1" applyProtection="1">
      <alignment horizontal="center" vertical="center"/>
      <protection locked="0"/>
    </xf>
    <xf numFmtId="168" fontId="0" fillId="0" borderId="4" xfId="0" applyNumberFormat="1" applyBorder="1" applyAlignment="1" applyProtection="1">
      <alignment horizontal="center" vertical="center"/>
      <protection locked="0"/>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168" fontId="3" fillId="0" borderId="6" xfId="0" applyNumberFormat="1" applyFont="1" applyBorder="1" applyAlignment="1" applyProtection="1">
      <alignment horizontal="center" vertical="center"/>
      <protection locked="0"/>
    </xf>
    <xf numFmtId="168" fontId="3" fillId="0" borderId="7" xfId="0" applyNumberFormat="1" applyFont="1" applyBorder="1" applyAlignment="1" applyProtection="1">
      <alignment horizontal="center" vertical="center"/>
      <protection locked="0"/>
    </xf>
    <xf numFmtId="168" fontId="3" fillId="0" borderId="4" xfId="0" applyNumberFormat="1" applyFont="1" applyBorder="1" applyAlignment="1" applyProtection="1">
      <alignment horizontal="center" vertical="center"/>
      <protection locked="0"/>
    </xf>
    <xf numFmtId="0" fontId="30" fillId="6" borderId="0" xfId="0" applyFont="1" applyFill="1" applyAlignment="1">
      <alignment horizontal="center" vertical="center" wrapText="1"/>
    </xf>
  </cellXfs>
  <cellStyles count="3">
    <cellStyle name="Excel Built-in Normal" xfId="2"/>
    <cellStyle name="Migliaia" xfId="1" builtinId="3"/>
    <cellStyle name="Normale" xfId="0" builtinId="0"/>
  </cellStyles>
  <dxfs count="0"/>
  <tableStyles count="0" defaultTableStyle="TableStyleMedium2" defaultPivotStyle="PivotStyleLight16"/>
  <colors>
    <mruColors>
      <color rgb="FFCCFFFF"/>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885503</xdr:colOff>
      <xdr:row>33</xdr:row>
      <xdr:rowOff>514989</xdr:rowOff>
    </xdr:from>
    <xdr:to>
      <xdr:col>5</xdr:col>
      <xdr:colOff>1602987</xdr:colOff>
      <xdr:row>35</xdr:row>
      <xdr:rowOff>92927</xdr:rowOff>
    </xdr:to>
    <xdr:sp macro="" textlink="">
      <xdr:nvSpPr>
        <xdr:cNvPr id="2" name="Ovale 1"/>
        <xdr:cNvSpPr/>
      </xdr:nvSpPr>
      <xdr:spPr>
        <a:xfrm>
          <a:off x="14406357" y="29670782"/>
          <a:ext cx="717484" cy="646596"/>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5</xdr:col>
      <xdr:colOff>881419</xdr:colOff>
      <xdr:row>38</xdr:row>
      <xdr:rowOff>521915</xdr:rowOff>
    </xdr:from>
    <xdr:to>
      <xdr:col>5</xdr:col>
      <xdr:colOff>1649450</xdr:colOff>
      <xdr:row>40</xdr:row>
      <xdr:rowOff>0</xdr:rowOff>
    </xdr:to>
    <xdr:sp macro="" textlink="">
      <xdr:nvSpPr>
        <xdr:cNvPr id="3" name="Ovale 2"/>
        <xdr:cNvSpPr/>
      </xdr:nvSpPr>
      <xdr:spPr>
        <a:xfrm>
          <a:off x="14402273" y="33580635"/>
          <a:ext cx="768031" cy="593207"/>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10</xdr:col>
      <xdr:colOff>537586</xdr:colOff>
      <xdr:row>57</xdr:row>
      <xdr:rowOff>519752</xdr:rowOff>
    </xdr:from>
    <xdr:to>
      <xdr:col>10</xdr:col>
      <xdr:colOff>1192961</xdr:colOff>
      <xdr:row>59</xdr:row>
      <xdr:rowOff>119063</xdr:rowOff>
    </xdr:to>
    <xdr:sp macro="" textlink="">
      <xdr:nvSpPr>
        <xdr:cNvPr id="4" name="Ovale 3"/>
        <xdr:cNvSpPr/>
      </xdr:nvSpPr>
      <xdr:spPr>
        <a:xfrm>
          <a:off x="22554990" y="46862540"/>
          <a:ext cx="655375" cy="478542"/>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10</xdr:col>
      <xdr:colOff>623751</xdr:colOff>
      <xdr:row>28</xdr:row>
      <xdr:rowOff>461480</xdr:rowOff>
    </xdr:from>
    <xdr:to>
      <xdr:col>10</xdr:col>
      <xdr:colOff>1216817</xdr:colOff>
      <xdr:row>30</xdr:row>
      <xdr:rowOff>0</xdr:rowOff>
    </xdr:to>
    <xdr:sp macro="" textlink="">
      <xdr:nvSpPr>
        <xdr:cNvPr id="5" name="Ovale 4"/>
        <xdr:cNvSpPr/>
      </xdr:nvSpPr>
      <xdr:spPr>
        <a:xfrm>
          <a:off x="22641155" y="28560230"/>
          <a:ext cx="593066" cy="344482"/>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1010192</xdr:colOff>
      <xdr:row>25</xdr:row>
      <xdr:rowOff>755031</xdr:rowOff>
    </xdr:from>
    <xdr:to>
      <xdr:col>9</xdr:col>
      <xdr:colOff>1619250</xdr:colOff>
      <xdr:row>27</xdr:row>
      <xdr:rowOff>111125</xdr:rowOff>
    </xdr:to>
    <xdr:sp macro="" textlink="">
      <xdr:nvSpPr>
        <xdr:cNvPr id="2" name="Ovale 1"/>
        <xdr:cNvSpPr/>
      </xdr:nvSpPr>
      <xdr:spPr>
        <a:xfrm>
          <a:off x="20091942" y="23424531"/>
          <a:ext cx="609058" cy="641969"/>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800" i="1"/>
        </a:p>
      </xdr:txBody>
    </xdr:sp>
    <xdr:clientData/>
  </xdr:twoCellAnchor>
  <xdr:twoCellAnchor>
    <xdr:from>
      <xdr:col>4</xdr:col>
      <xdr:colOff>561181</xdr:colOff>
      <xdr:row>30</xdr:row>
      <xdr:rowOff>279400</xdr:rowOff>
    </xdr:from>
    <xdr:to>
      <xdr:col>4</xdr:col>
      <xdr:colOff>1158875</xdr:colOff>
      <xdr:row>32</xdr:row>
      <xdr:rowOff>158750</xdr:rowOff>
    </xdr:to>
    <xdr:sp macro="" textlink="">
      <xdr:nvSpPr>
        <xdr:cNvPr id="3" name="Ovale 2"/>
        <xdr:cNvSpPr/>
      </xdr:nvSpPr>
      <xdr:spPr>
        <a:xfrm>
          <a:off x="9022556" y="27378025"/>
          <a:ext cx="597694" cy="498475"/>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800" i="1"/>
        </a:p>
      </xdr:txBody>
    </xdr:sp>
    <xdr:clientData/>
  </xdr:twoCellAnchor>
  <xdr:twoCellAnchor>
    <xdr:from>
      <xdr:col>4</xdr:col>
      <xdr:colOff>542326</xdr:colOff>
      <xdr:row>36</xdr:row>
      <xdr:rowOff>248382</xdr:rowOff>
    </xdr:from>
    <xdr:to>
      <xdr:col>4</xdr:col>
      <xdr:colOff>1088572</xdr:colOff>
      <xdr:row>38</xdr:row>
      <xdr:rowOff>160812</xdr:rowOff>
    </xdr:to>
    <xdr:sp macro="" textlink="">
      <xdr:nvSpPr>
        <xdr:cNvPr id="4" name="Ovale 3"/>
        <xdr:cNvSpPr/>
      </xdr:nvSpPr>
      <xdr:spPr>
        <a:xfrm>
          <a:off x="8681871" y="25211304"/>
          <a:ext cx="546246" cy="530937"/>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800" i="1"/>
            <a:t>LL</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abSelected="1" zoomScale="73" zoomScaleNormal="73" workbookViewId="0">
      <selection activeCell="D5" sqref="D5"/>
    </sheetView>
  </sheetViews>
  <sheetFormatPr defaultColWidth="55" defaultRowHeight="15"/>
  <cols>
    <col min="1" max="1" width="6" customWidth="1"/>
    <col min="2" max="2" width="60.42578125" customWidth="1"/>
    <col min="3" max="3" width="13" customWidth="1"/>
    <col min="4" max="4" width="13.5703125" customWidth="1"/>
    <col min="5" max="5" width="10.28515625" customWidth="1"/>
    <col min="6" max="6" width="16" customWidth="1"/>
    <col min="7" max="7" width="11" customWidth="1"/>
    <col min="8" max="8" width="11.7109375" customWidth="1"/>
    <col min="9" max="9" width="21.28515625" bestFit="1" customWidth="1"/>
    <col min="10" max="10" width="32" bestFit="1" customWidth="1"/>
    <col min="11" max="11" width="23.28515625" style="36" customWidth="1"/>
    <col min="12" max="12" width="21.28515625" customWidth="1"/>
    <col min="13" max="13" width="17.140625" customWidth="1"/>
    <col min="14" max="14" width="20.28515625" customWidth="1"/>
    <col min="15" max="15" width="14.85546875" customWidth="1"/>
  </cols>
  <sheetData>
    <row r="1" spans="1:16" s="166" customFormat="1" ht="35.25" customHeight="1">
      <c r="C1" s="167"/>
      <c r="L1" s="168"/>
      <c r="M1" s="373" t="s">
        <v>940</v>
      </c>
      <c r="N1" s="373"/>
      <c r="O1" s="168"/>
    </row>
    <row r="2" spans="1:16" s="1" customFormat="1" ht="108" customHeight="1">
      <c r="A2" s="374" t="s">
        <v>941</v>
      </c>
      <c r="B2" s="374"/>
      <c r="C2" s="374"/>
      <c r="D2" s="374"/>
      <c r="E2" s="374"/>
      <c r="F2" s="374"/>
      <c r="G2" s="374"/>
      <c r="H2" s="374"/>
      <c r="I2" s="374"/>
      <c r="J2" s="374"/>
      <c r="K2" s="374"/>
      <c r="L2" s="374"/>
      <c r="M2" s="374"/>
      <c r="N2" s="374"/>
      <c r="O2"/>
    </row>
    <row r="3" spans="1:16" s="1" customFormat="1" ht="46.5" customHeight="1">
      <c r="A3" s="375" t="s">
        <v>972</v>
      </c>
      <c r="B3" s="375"/>
      <c r="C3" s="375"/>
      <c r="D3" s="375"/>
      <c r="E3" s="375"/>
      <c r="F3" s="375"/>
      <c r="G3" s="33"/>
      <c r="H3" s="33"/>
      <c r="I3" s="33"/>
      <c r="J3" s="33"/>
      <c r="K3" s="10"/>
      <c r="L3"/>
      <c r="N3" s="17"/>
      <c r="P3"/>
    </row>
    <row r="4" spans="1:16" s="119" customFormat="1" ht="166.5" customHeight="1">
      <c r="A4" s="80" t="s">
        <v>11</v>
      </c>
      <c r="B4" s="81" t="s">
        <v>10</v>
      </c>
      <c r="C4" s="82" t="s">
        <v>225</v>
      </c>
      <c r="D4" s="85" t="s">
        <v>0</v>
      </c>
      <c r="E4" s="85" t="s">
        <v>925</v>
      </c>
      <c r="F4" s="85" t="s">
        <v>7</v>
      </c>
      <c r="G4" s="85" t="s">
        <v>8</v>
      </c>
      <c r="H4" s="85" t="s">
        <v>57</v>
      </c>
      <c r="I4" s="16" t="s">
        <v>883</v>
      </c>
      <c r="J4" s="16" t="s">
        <v>884</v>
      </c>
      <c r="K4" s="15" t="s">
        <v>885</v>
      </c>
      <c r="L4" s="15" t="s">
        <v>877</v>
      </c>
      <c r="M4" s="83" t="s">
        <v>886</v>
      </c>
      <c r="N4" s="85" t="s">
        <v>887</v>
      </c>
      <c r="O4" s="85" t="s">
        <v>59</v>
      </c>
    </row>
    <row r="5" spans="1:16" s="210" customFormat="1" ht="25.5" customHeight="1">
      <c r="A5" s="207" t="s">
        <v>872</v>
      </c>
      <c r="B5" s="163" t="s">
        <v>873</v>
      </c>
      <c r="C5" s="208">
        <v>20000</v>
      </c>
      <c r="D5" s="367"/>
      <c r="E5" s="367"/>
      <c r="F5" s="367"/>
      <c r="G5" s="367"/>
      <c r="H5" s="367"/>
      <c r="I5" s="209">
        <v>0.16</v>
      </c>
      <c r="J5" s="209">
        <v>12800</v>
      </c>
      <c r="K5" s="367"/>
      <c r="L5" s="367"/>
      <c r="M5" s="367"/>
      <c r="N5" s="367"/>
      <c r="O5" s="367"/>
    </row>
    <row r="6" spans="1:16" s="24" customFormat="1" ht="33" customHeight="1">
      <c r="A6" s="372" t="s">
        <v>58</v>
      </c>
      <c r="B6" s="372"/>
      <c r="D6" s="272"/>
      <c r="E6" s="272"/>
      <c r="F6" s="272"/>
      <c r="G6" s="272"/>
      <c r="H6" s="272"/>
      <c r="J6" s="120">
        <v>12800</v>
      </c>
      <c r="K6" s="368"/>
      <c r="L6" s="369"/>
      <c r="M6" s="370">
        <v>100</v>
      </c>
      <c r="N6" s="272"/>
      <c r="O6" s="272"/>
    </row>
    <row r="7" spans="1:16">
      <c r="K7" s="291"/>
      <c r="L7" s="249"/>
      <c r="M7" s="249"/>
      <c r="N7" s="249"/>
      <c r="O7" s="249"/>
    </row>
    <row r="8" spans="1:16" ht="16.5">
      <c r="A8" s="1"/>
      <c r="B8" s="3" t="s">
        <v>137</v>
      </c>
      <c r="C8" s="27"/>
      <c r="D8" s="3"/>
      <c r="E8" s="3"/>
    </row>
    <row r="9" spans="1:16" ht="16.5">
      <c r="A9" s="1"/>
      <c r="B9" s="1"/>
      <c r="C9" s="28"/>
      <c r="D9" s="1"/>
      <c r="E9" s="1"/>
    </row>
    <row r="10" spans="1:16" ht="18">
      <c r="A10" s="249"/>
      <c r="B10" s="230" t="s">
        <v>1</v>
      </c>
      <c r="C10" s="231"/>
      <c r="D10" s="232"/>
      <c r="E10" s="232"/>
      <c r="F10" s="233"/>
      <c r="G10" s="233"/>
      <c r="H10" s="234"/>
      <c r="I10" s="234"/>
    </row>
    <row r="11" spans="1:16" ht="18">
      <c r="A11" s="249"/>
      <c r="B11" s="371" t="s">
        <v>2</v>
      </c>
      <c r="C11" s="371"/>
      <c r="D11" s="235"/>
      <c r="E11" s="235"/>
      <c r="F11" s="236" t="s">
        <v>3</v>
      </c>
      <c r="G11" s="230" t="s">
        <v>4</v>
      </c>
      <c r="H11" s="236" t="s">
        <v>5</v>
      </c>
      <c r="I11" s="234"/>
    </row>
    <row r="12" spans="1:16" ht="16.5">
      <c r="A12" s="249"/>
      <c r="B12" s="231"/>
      <c r="C12" s="231"/>
      <c r="D12" s="235"/>
      <c r="E12" s="235"/>
      <c r="F12" s="231"/>
      <c r="G12" s="231"/>
      <c r="H12" s="231"/>
      <c r="I12" s="231"/>
    </row>
    <row r="13" spans="1:16" ht="16.5">
      <c r="A13" s="249"/>
      <c r="B13" s="231" t="s">
        <v>9</v>
      </c>
      <c r="C13" s="231"/>
      <c r="D13" s="235"/>
      <c r="E13" s="235"/>
      <c r="F13" s="231"/>
      <c r="G13" s="231"/>
      <c r="H13" s="231"/>
      <c r="I13" s="231"/>
    </row>
    <row r="14" spans="1:16" ht="16.5">
      <c r="A14" s="249"/>
      <c r="B14" s="231"/>
      <c r="C14" s="231"/>
      <c r="D14" s="235"/>
      <c r="E14" s="235"/>
      <c r="F14" s="231"/>
      <c r="G14" s="231"/>
      <c r="H14" s="231"/>
      <c r="I14" s="231"/>
    </row>
    <row r="15" spans="1:16" ht="18">
      <c r="A15" s="249"/>
      <c r="B15" s="237" t="s">
        <v>6</v>
      </c>
      <c r="C15" s="231"/>
      <c r="D15" s="235"/>
      <c r="E15" s="235"/>
      <c r="F15" s="231"/>
      <c r="G15" s="231"/>
      <c r="H15" s="231"/>
      <c r="I15" s="231"/>
    </row>
  </sheetData>
  <sheetProtection password="CC5E" sheet="1" objects="1" scenarios="1" formatCells="0" formatColumns="0" formatRows="0"/>
  <mergeCells count="5">
    <mergeCell ref="B11:C11"/>
    <mergeCell ref="A6:B6"/>
    <mergeCell ref="M1:N1"/>
    <mergeCell ref="A2:N2"/>
    <mergeCell ref="A3:F3"/>
  </mergeCells>
  <pageMargins left="0.36" right="0.17" top="0.74803149606299213" bottom="0.7480314960629921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28" zoomScaleNormal="28" workbookViewId="0">
      <selection activeCell="D6" sqref="D6"/>
    </sheetView>
  </sheetViews>
  <sheetFormatPr defaultColWidth="55" defaultRowHeight="15"/>
  <cols>
    <col min="1" max="1" width="6.140625" customWidth="1"/>
    <col min="2" max="2" width="90.28515625" customWidth="1"/>
    <col min="3" max="3" width="13.28515625" customWidth="1"/>
    <col min="4" max="5" width="10.140625" customWidth="1"/>
    <col min="6" max="6" width="16" customWidth="1"/>
    <col min="7" max="7" width="11" customWidth="1"/>
    <col min="8" max="8" width="11.7109375" customWidth="1"/>
    <col min="9" max="9" width="20.140625" bestFit="1" customWidth="1"/>
    <col min="10" max="10" width="24.85546875" bestFit="1" customWidth="1"/>
    <col min="11" max="11" width="23.28515625" style="36" customWidth="1"/>
    <col min="12" max="12" width="21.28515625" customWidth="1"/>
    <col min="13" max="13" width="35.7109375" customWidth="1"/>
    <col min="14" max="14" width="20.28515625" customWidth="1"/>
    <col min="15" max="15" width="26" customWidth="1"/>
  </cols>
  <sheetData>
    <row r="1" spans="1:16" s="166" customFormat="1" ht="35.25" customHeight="1">
      <c r="C1" s="167"/>
      <c r="L1" s="168"/>
      <c r="N1" s="169" t="s">
        <v>940</v>
      </c>
      <c r="P1" s="168"/>
    </row>
    <row r="2" spans="1:16" s="1" customFormat="1" ht="108" customHeight="1">
      <c r="A2" s="374" t="s">
        <v>941</v>
      </c>
      <c r="B2" s="374"/>
      <c r="C2" s="374"/>
      <c r="D2" s="374"/>
      <c r="E2" s="374"/>
      <c r="F2" s="374"/>
      <c r="G2" s="374"/>
      <c r="H2" s="374"/>
      <c r="I2" s="374"/>
      <c r="J2" s="374"/>
      <c r="K2" s="374"/>
      <c r="L2" s="374"/>
      <c r="M2" s="374"/>
      <c r="N2" s="374"/>
      <c r="O2" s="374"/>
      <c r="P2"/>
    </row>
    <row r="3" spans="1:16" s="1" customFormat="1" ht="42" customHeight="1">
      <c r="A3" s="375" t="s">
        <v>952</v>
      </c>
      <c r="B3" s="375"/>
      <c r="C3" s="141"/>
      <c r="D3" s="141"/>
      <c r="E3" s="141"/>
      <c r="F3" s="141"/>
      <c r="G3" s="33"/>
      <c r="H3" s="33"/>
      <c r="I3" s="33"/>
      <c r="J3" s="33"/>
      <c r="K3" s="10"/>
      <c r="L3"/>
      <c r="N3" s="17"/>
      <c r="P3"/>
    </row>
    <row r="4" spans="1:16" s="119" customFormat="1" ht="138" customHeight="1">
      <c r="A4" s="80" t="s">
        <v>11</v>
      </c>
      <c r="B4" s="81" t="s">
        <v>10</v>
      </c>
      <c r="C4" s="82" t="s">
        <v>225</v>
      </c>
      <c r="D4" s="85" t="s">
        <v>0</v>
      </c>
      <c r="E4" s="85" t="s">
        <v>924</v>
      </c>
      <c r="F4" s="85" t="s">
        <v>7</v>
      </c>
      <c r="G4" s="85" t="s">
        <v>8</v>
      </c>
      <c r="H4" s="85" t="s">
        <v>57</v>
      </c>
      <c r="I4" s="16" t="s">
        <v>883</v>
      </c>
      <c r="J4" s="16" t="s">
        <v>953</v>
      </c>
      <c r="K4" s="15" t="s">
        <v>885</v>
      </c>
      <c r="L4" s="15" t="s">
        <v>877</v>
      </c>
      <c r="M4" s="83" t="s">
        <v>886</v>
      </c>
      <c r="N4" s="85" t="s">
        <v>887</v>
      </c>
      <c r="O4" s="85" t="s">
        <v>59</v>
      </c>
    </row>
    <row r="5" spans="1:16" ht="64.5" customHeight="1">
      <c r="A5" s="162" t="s">
        <v>493</v>
      </c>
      <c r="B5" s="163" t="s">
        <v>494</v>
      </c>
      <c r="C5" s="217">
        <f>5650+200</f>
        <v>5850</v>
      </c>
      <c r="D5" s="271"/>
      <c r="E5" s="271"/>
      <c r="F5" s="271"/>
      <c r="G5" s="271"/>
      <c r="H5" s="271"/>
      <c r="I5" s="111">
        <v>3.0870000000000002</v>
      </c>
      <c r="J5" s="214">
        <f>C5*I5*4</f>
        <v>72235.8</v>
      </c>
      <c r="K5" s="283"/>
      <c r="L5" s="242"/>
      <c r="M5" s="412"/>
      <c r="N5" s="242"/>
      <c r="O5" s="242"/>
    </row>
    <row r="6" spans="1:16" ht="64.5" customHeight="1">
      <c r="A6" s="162" t="s">
        <v>495</v>
      </c>
      <c r="B6" s="163" t="s">
        <v>496</v>
      </c>
      <c r="C6" s="217">
        <f>1100+200</f>
        <v>1300</v>
      </c>
      <c r="D6" s="271"/>
      <c r="E6" s="271"/>
      <c r="F6" s="271"/>
      <c r="G6" s="271"/>
      <c r="H6" s="271"/>
      <c r="I6" s="111">
        <v>3</v>
      </c>
      <c r="J6" s="214">
        <f>C6*I6*4</f>
        <v>15600</v>
      </c>
      <c r="K6" s="283"/>
      <c r="L6" s="242"/>
      <c r="M6" s="413"/>
      <c r="N6" s="242"/>
      <c r="O6" s="242"/>
    </row>
    <row r="7" spans="1:16" ht="64.5" customHeight="1">
      <c r="A7" s="162" t="s">
        <v>497</v>
      </c>
      <c r="B7" s="163" t="s">
        <v>498</v>
      </c>
      <c r="C7" s="217">
        <f>1000+200</f>
        <v>1200</v>
      </c>
      <c r="D7" s="271"/>
      <c r="E7" s="271"/>
      <c r="F7" s="271"/>
      <c r="G7" s="271"/>
      <c r="H7" s="271"/>
      <c r="I7" s="111">
        <v>1.92</v>
      </c>
      <c r="J7" s="214">
        <f>C7*I7*4</f>
        <v>9216</v>
      </c>
      <c r="K7" s="283"/>
      <c r="L7" s="242"/>
      <c r="M7" s="413"/>
      <c r="N7" s="242"/>
      <c r="O7" s="242"/>
    </row>
    <row r="8" spans="1:16" ht="18">
      <c r="A8" s="162" t="s">
        <v>499</v>
      </c>
      <c r="B8" s="163"/>
      <c r="C8" s="82"/>
      <c r="D8" s="271"/>
      <c r="E8" s="271"/>
      <c r="F8" s="271"/>
      <c r="G8" s="271"/>
      <c r="H8" s="271"/>
      <c r="I8" s="111"/>
      <c r="J8" s="111"/>
      <c r="K8" s="283"/>
      <c r="L8" s="242"/>
      <c r="M8" s="413"/>
      <c r="N8" s="242"/>
      <c r="O8" s="242"/>
    </row>
    <row r="9" spans="1:16" ht="64.5" customHeight="1">
      <c r="A9" s="162" t="s">
        <v>500</v>
      </c>
      <c r="B9" s="163" t="s">
        <v>501</v>
      </c>
      <c r="C9" s="82">
        <v>500</v>
      </c>
      <c r="D9" s="271"/>
      <c r="E9" s="271"/>
      <c r="F9" s="271"/>
      <c r="G9" s="271"/>
      <c r="H9" s="271"/>
      <c r="I9" s="111">
        <v>5.8</v>
      </c>
      <c r="J9" s="111">
        <v>11600</v>
      </c>
      <c r="K9" s="283"/>
      <c r="L9" s="242"/>
      <c r="M9" s="413"/>
      <c r="N9" s="242"/>
      <c r="O9" s="242"/>
    </row>
    <row r="10" spans="1:16" ht="64.5" customHeight="1">
      <c r="A10" s="162" t="s">
        <v>502</v>
      </c>
      <c r="B10" s="163" t="s">
        <v>503</v>
      </c>
      <c r="C10" s="82">
        <v>1000</v>
      </c>
      <c r="D10" s="271"/>
      <c r="E10" s="271"/>
      <c r="F10" s="271"/>
      <c r="G10" s="271"/>
      <c r="H10" s="271"/>
      <c r="I10" s="111">
        <v>5.8</v>
      </c>
      <c r="J10" s="111">
        <v>23200</v>
      </c>
      <c r="K10" s="283"/>
      <c r="L10" s="242"/>
      <c r="M10" s="413"/>
      <c r="N10" s="242"/>
      <c r="O10" s="242"/>
    </row>
    <row r="11" spans="1:16" ht="64.5" customHeight="1">
      <c r="A11" s="162" t="s">
        <v>504</v>
      </c>
      <c r="B11" s="163" t="s">
        <v>505</v>
      </c>
      <c r="C11" s="82">
        <v>5704</v>
      </c>
      <c r="D11" s="271"/>
      <c r="E11" s="271"/>
      <c r="F11" s="271"/>
      <c r="G11" s="271"/>
      <c r="H11" s="271"/>
      <c r="I11" s="111">
        <v>2.37</v>
      </c>
      <c r="J11" s="111">
        <v>54073.920000000006</v>
      </c>
      <c r="K11" s="283"/>
      <c r="L11" s="242"/>
      <c r="M11" s="413"/>
      <c r="N11" s="242"/>
      <c r="O11" s="242"/>
    </row>
    <row r="12" spans="1:16" ht="64.5" customHeight="1">
      <c r="A12" s="162" t="s">
        <v>506</v>
      </c>
      <c r="B12" s="163" t="s">
        <v>507</v>
      </c>
      <c r="C12" s="82">
        <v>700</v>
      </c>
      <c r="D12" s="271"/>
      <c r="E12" s="271"/>
      <c r="F12" s="271"/>
      <c r="G12" s="271"/>
      <c r="H12" s="271"/>
      <c r="I12" s="111">
        <v>2.37</v>
      </c>
      <c r="J12" s="111">
        <v>6636</v>
      </c>
      <c r="K12" s="283"/>
      <c r="L12" s="242"/>
      <c r="M12" s="414"/>
      <c r="N12" s="242"/>
      <c r="O12" s="242"/>
    </row>
    <row r="13" spans="1:16" s="188" customFormat="1" ht="64.5" customHeight="1">
      <c r="A13" s="418" t="s">
        <v>58</v>
      </c>
      <c r="B13" s="418"/>
      <c r="D13" s="248"/>
      <c r="E13" s="248"/>
      <c r="F13" s="248"/>
      <c r="G13" s="248"/>
      <c r="H13" s="248"/>
      <c r="I13" s="114"/>
      <c r="J13" s="112">
        <f>SUM(J5:J12)</f>
        <v>192561.72</v>
      </c>
      <c r="K13" s="244"/>
      <c r="L13" s="245"/>
      <c r="M13" s="246">
        <v>100</v>
      </c>
      <c r="N13" s="248"/>
      <c r="O13" s="248"/>
    </row>
    <row r="14" spans="1:16" ht="21">
      <c r="J14" s="222"/>
    </row>
    <row r="15" spans="1:16" ht="16.5">
      <c r="A15" s="1"/>
      <c r="B15" s="3" t="s">
        <v>137</v>
      </c>
      <c r="C15" s="27"/>
      <c r="D15" s="3"/>
      <c r="E15" s="3"/>
      <c r="F15" s="3"/>
      <c r="G15" s="3"/>
      <c r="H15" s="3"/>
      <c r="I15" s="3"/>
      <c r="J15" s="3"/>
      <c r="K15" s="26"/>
      <c r="L15" s="1"/>
    </row>
    <row r="16" spans="1:16" ht="16.5">
      <c r="A16" s="1"/>
      <c r="B16" s="1"/>
      <c r="C16" s="28"/>
      <c r="D16" s="1"/>
      <c r="E16" s="1"/>
      <c r="F16" s="1"/>
      <c r="G16" s="1"/>
      <c r="H16" s="1"/>
      <c r="I16" s="1"/>
      <c r="J16" s="1"/>
      <c r="K16" s="26"/>
    </row>
    <row r="17" spans="1:12" ht="16.5">
      <c r="A17" s="231"/>
      <c r="B17" s="231"/>
      <c r="C17" s="231"/>
      <c r="D17" s="235"/>
      <c r="E17" s="235"/>
      <c r="F17" s="231"/>
      <c r="G17" s="231"/>
      <c r="H17" s="231"/>
      <c r="I17" s="231"/>
      <c r="J17" s="231"/>
      <c r="K17" s="26"/>
      <c r="L17" s="1"/>
    </row>
    <row r="18" spans="1:12" ht="18">
      <c r="A18" s="249"/>
      <c r="B18" s="230" t="s">
        <v>1</v>
      </c>
      <c r="C18" s="231"/>
      <c r="D18" s="232"/>
      <c r="E18" s="232"/>
      <c r="F18" s="233"/>
      <c r="G18" s="233"/>
      <c r="H18" s="234"/>
      <c r="I18" s="234"/>
      <c r="J18" s="249"/>
    </row>
    <row r="19" spans="1:12" ht="18">
      <c r="A19" s="249"/>
      <c r="B19" s="371" t="s">
        <v>2</v>
      </c>
      <c r="C19" s="371"/>
      <c r="D19" s="235"/>
      <c r="E19" s="235"/>
      <c r="F19" s="236" t="s">
        <v>3</v>
      </c>
      <c r="G19" s="230" t="s">
        <v>4</v>
      </c>
      <c r="H19" s="236" t="s">
        <v>5</v>
      </c>
      <c r="I19" s="234"/>
      <c r="J19" s="249"/>
    </row>
    <row r="20" spans="1:12" ht="16.5">
      <c r="A20" s="249"/>
      <c r="B20" s="231"/>
      <c r="C20" s="231"/>
      <c r="D20" s="235"/>
      <c r="E20" s="235"/>
      <c r="F20" s="231"/>
      <c r="G20" s="231"/>
      <c r="H20" s="231"/>
      <c r="I20" s="231"/>
      <c r="J20" s="249"/>
    </row>
    <row r="21" spans="1:12" ht="16.5">
      <c r="A21" s="249"/>
      <c r="B21" s="231" t="s">
        <v>9</v>
      </c>
      <c r="C21" s="231"/>
      <c r="D21" s="235"/>
      <c r="E21" s="235"/>
      <c r="F21" s="231"/>
      <c r="G21" s="231"/>
      <c r="H21" s="231"/>
      <c r="I21" s="231"/>
      <c r="J21" s="249"/>
    </row>
    <row r="22" spans="1:12" ht="16.5">
      <c r="A22" s="249"/>
      <c r="B22" s="231"/>
      <c r="C22" s="231"/>
      <c r="D22" s="235"/>
      <c r="E22" s="235"/>
      <c r="F22" s="231"/>
      <c r="G22" s="231"/>
      <c r="H22" s="231"/>
      <c r="I22" s="231"/>
      <c r="J22" s="249"/>
    </row>
    <row r="23" spans="1:12" ht="18">
      <c r="A23" s="249"/>
      <c r="B23" s="237" t="s">
        <v>6</v>
      </c>
      <c r="C23" s="231"/>
      <c r="D23" s="235"/>
      <c r="E23" s="235"/>
      <c r="F23" s="231"/>
      <c r="G23" s="231"/>
      <c r="H23" s="231"/>
      <c r="I23" s="231"/>
      <c r="J23" s="249"/>
    </row>
    <row r="24" spans="1:12">
      <c r="A24" s="249"/>
      <c r="B24" s="249"/>
      <c r="C24" s="249"/>
      <c r="D24" s="249"/>
      <c r="E24" s="249"/>
      <c r="F24" s="249"/>
      <c r="G24" s="249"/>
      <c r="H24" s="249"/>
      <c r="I24" s="249"/>
      <c r="J24" s="249"/>
    </row>
    <row r="25" spans="1:12">
      <c r="A25" s="249"/>
      <c r="B25" s="249"/>
      <c r="C25" s="249"/>
      <c r="D25" s="249"/>
      <c r="E25" s="249"/>
      <c r="F25" s="249"/>
      <c r="G25" s="249"/>
      <c r="H25" s="249"/>
      <c r="I25" s="249"/>
      <c r="J25" s="249"/>
    </row>
  </sheetData>
  <sheetProtection password="CC5E" sheet="1" objects="1" scenarios="1" formatCells="0" formatColumns="0" formatRows="0"/>
  <mergeCells count="5">
    <mergeCell ref="A3:B3"/>
    <mergeCell ref="M5:M12"/>
    <mergeCell ref="B19:C19"/>
    <mergeCell ref="A13:B13"/>
    <mergeCell ref="A2:O2"/>
  </mergeCells>
  <pageMargins left="0.7" right="0.7" top="0.75" bottom="0.75" header="0.3" footer="0.3"/>
  <pageSetup paperSize="9" scale="3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opLeftCell="A9" zoomScale="50" zoomScaleNormal="50" workbookViewId="0">
      <selection activeCell="D6" sqref="D6"/>
    </sheetView>
  </sheetViews>
  <sheetFormatPr defaultColWidth="55" defaultRowHeight="15"/>
  <cols>
    <col min="1" max="1" width="9.140625" customWidth="1"/>
    <col min="2" max="2" width="128.5703125" bestFit="1" customWidth="1"/>
    <col min="3" max="3" width="15.28515625" customWidth="1"/>
    <col min="4" max="4" width="17.7109375" bestFit="1" customWidth="1"/>
    <col min="5" max="5" width="17.7109375" customWidth="1"/>
    <col min="6" max="6" width="22.85546875" customWidth="1"/>
    <col min="7" max="7" width="17.28515625" customWidth="1"/>
    <col min="8" max="8" width="11.7109375" customWidth="1"/>
    <col min="9" max="9" width="19" customWidth="1"/>
    <col min="10" max="10" width="38.42578125" bestFit="1" customWidth="1"/>
    <col min="11" max="11" width="23.28515625" style="36" customWidth="1"/>
    <col min="12" max="12" width="21.28515625" customWidth="1"/>
    <col min="13" max="13" width="25.5703125" customWidth="1"/>
    <col min="14" max="14" width="20.28515625" customWidth="1"/>
    <col min="15" max="15" width="26" customWidth="1"/>
  </cols>
  <sheetData>
    <row r="1" spans="1:16" s="166" customFormat="1" ht="35.25" customHeight="1">
      <c r="C1" s="167"/>
      <c r="L1" s="168"/>
      <c r="N1" s="169" t="s">
        <v>940</v>
      </c>
      <c r="P1" s="168"/>
    </row>
    <row r="2" spans="1:16" s="1" customFormat="1" ht="108" customHeight="1">
      <c r="A2" s="374" t="s">
        <v>941</v>
      </c>
      <c r="B2" s="374"/>
      <c r="C2" s="374"/>
      <c r="D2" s="374"/>
      <c r="E2" s="374"/>
      <c r="F2" s="374"/>
      <c r="G2" s="374"/>
      <c r="H2" s="374"/>
      <c r="I2" s="374"/>
      <c r="J2" s="374"/>
      <c r="K2" s="374"/>
      <c r="L2" s="374"/>
      <c r="M2" s="374"/>
      <c r="N2" s="374"/>
      <c r="O2" s="374"/>
      <c r="P2"/>
    </row>
    <row r="3" spans="1:16" s="1" customFormat="1" ht="47.25" customHeight="1">
      <c r="A3" s="375" t="s">
        <v>951</v>
      </c>
      <c r="B3" s="375"/>
      <c r="C3" s="375"/>
      <c r="D3" s="375"/>
      <c r="E3" s="375"/>
      <c r="F3" s="141"/>
      <c r="G3" s="141"/>
      <c r="H3" s="33"/>
      <c r="I3" s="33"/>
      <c r="J3" s="33"/>
      <c r="K3" s="10"/>
      <c r="L3"/>
      <c r="N3" s="17"/>
      <c r="P3"/>
    </row>
    <row r="4" spans="1:16" s="119" customFormat="1" ht="153" customHeight="1">
      <c r="A4" s="80" t="s">
        <v>11</v>
      </c>
      <c r="B4" s="81" t="s">
        <v>10</v>
      </c>
      <c r="C4" s="82" t="s">
        <v>225</v>
      </c>
      <c r="D4" s="85" t="s">
        <v>0</v>
      </c>
      <c r="E4" s="85" t="s">
        <v>925</v>
      </c>
      <c r="F4" s="85" t="s">
        <v>7</v>
      </c>
      <c r="G4" s="85" t="s">
        <v>8</v>
      </c>
      <c r="H4" s="85" t="s">
        <v>57</v>
      </c>
      <c r="I4" s="16" t="s">
        <v>883</v>
      </c>
      <c r="J4" s="16" t="s">
        <v>884</v>
      </c>
      <c r="K4" s="15" t="s">
        <v>885</v>
      </c>
      <c r="L4" s="15" t="s">
        <v>877</v>
      </c>
      <c r="M4" s="83" t="s">
        <v>886</v>
      </c>
      <c r="N4" s="85" t="s">
        <v>887</v>
      </c>
      <c r="O4" s="85" t="s">
        <v>59</v>
      </c>
    </row>
    <row r="5" spans="1:16" ht="18">
      <c r="A5" s="162" t="s">
        <v>464</v>
      </c>
      <c r="B5" s="175" t="s">
        <v>491</v>
      </c>
      <c r="C5" s="82">
        <v>66600</v>
      </c>
      <c r="D5" s="271"/>
      <c r="E5" s="271"/>
      <c r="F5" s="271"/>
      <c r="G5" s="271"/>
      <c r="H5" s="271"/>
      <c r="I5" s="214">
        <v>0.6</v>
      </c>
      <c r="J5" s="111">
        <f>C5*I5*4</f>
        <v>159840</v>
      </c>
      <c r="K5" s="283"/>
      <c r="L5" s="242"/>
      <c r="M5" s="412"/>
      <c r="N5" s="242"/>
      <c r="O5" s="242"/>
    </row>
    <row r="6" spans="1:16" ht="33">
      <c r="A6" s="190" t="s">
        <v>465</v>
      </c>
      <c r="B6" s="175" t="s">
        <v>466</v>
      </c>
      <c r="C6" s="82">
        <v>11730</v>
      </c>
      <c r="D6" s="271"/>
      <c r="E6" s="271"/>
      <c r="F6" s="271"/>
      <c r="G6" s="271"/>
      <c r="H6" s="271"/>
      <c r="I6" s="214">
        <v>0.6</v>
      </c>
      <c r="J6" s="111">
        <f>C6*I6*4</f>
        <v>28152</v>
      </c>
      <c r="K6" s="283"/>
      <c r="L6" s="242"/>
      <c r="M6" s="413"/>
      <c r="N6" s="242"/>
      <c r="O6" s="242"/>
    </row>
    <row r="7" spans="1:16" ht="18">
      <c r="A7" s="162" t="s">
        <v>467</v>
      </c>
      <c r="B7" s="175" t="s">
        <v>468</v>
      </c>
      <c r="C7" s="82">
        <v>41650</v>
      </c>
      <c r="D7" s="271"/>
      <c r="E7" s="271"/>
      <c r="F7" s="271"/>
      <c r="G7" s="271"/>
      <c r="H7" s="271"/>
      <c r="I7" s="111">
        <v>5.8200000000000002E-2</v>
      </c>
      <c r="J7" s="111">
        <v>9696.1200000000008</v>
      </c>
      <c r="K7" s="283"/>
      <c r="L7" s="242"/>
      <c r="M7" s="413"/>
      <c r="N7" s="242"/>
      <c r="O7" s="242"/>
    </row>
    <row r="8" spans="1:16" ht="18">
      <c r="A8" s="190" t="s">
        <v>469</v>
      </c>
      <c r="B8" s="175" t="s">
        <v>470</v>
      </c>
      <c r="C8" s="82">
        <v>120800</v>
      </c>
      <c r="D8" s="271"/>
      <c r="E8" s="271"/>
      <c r="F8" s="271"/>
      <c r="G8" s="271"/>
      <c r="H8" s="271"/>
      <c r="I8" s="111">
        <v>7.5999999999999998E-2</v>
      </c>
      <c r="J8" s="111">
        <v>36723.199999999997</v>
      </c>
      <c r="K8" s="283"/>
      <c r="L8" s="242"/>
      <c r="M8" s="413"/>
      <c r="N8" s="242"/>
      <c r="O8" s="242"/>
    </row>
    <row r="9" spans="1:16" ht="18">
      <c r="A9" s="162" t="s">
        <v>471</v>
      </c>
      <c r="B9" s="175" t="s">
        <v>472</v>
      </c>
      <c r="C9" s="82">
        <v>40400</v>
      </c>
      <c r="D9" s="271"/>
      <c r="E9" s="271"/>
      <c r="F9" s="271"/>
      <c r="G9" s="271"/>
      <c r="H9" s="271"/>
      <c r="I9" s="111">
        <v>0.08</v>
      </c>
      <c r="J9" s="111">
        <v>12928</v>
      </c>
      <c r="K9" s="283"/>
      <c r="L9" s="242"/>
      <c r="M9" s="413"/>
      <c r="N9" s="242"/>
      <c r="O9" s="242"/>
    </row>
    <row r="10" spans="1:16" ht="33">
      <c r="A10" s="190" t="s">
        <v>473</v>
      </c>
      <c r="B10" s="175" t="s">
        <v>474</v>
      </c>
      <c r="C10" s="82">
        <v>4300</v>
      </c>
      <c r="D10" s="271"/>
      <c r="E10" s="271"/>
      <c r="F10" s="271"/>
      <c r="G10" s="271"/>
      <c r="H10" s="271"/>
      <c r="I10" s="111">
        <v>0.09</v>
      </c>
      <c r="J10" s="111">
        <v>1548</v>
      </c>
      <c r="K10" s="283"/>
      <c r="L10" s="242"/>
      <c r="M10" s="413"/>
      <c r="N10" s="242"/>
      <c r="O10" s="242"/>
    </row>
    <row r="11" spans="1:16" ht="33">
      <c r="A11" s="162" t="s">
        <v>475</v>
      </c>
      <c r="B11" s="175" t="s">
        <v>476</v>
      </c>
      <c r="C11" s="82">
        <v>2300</v>
      </c>
      <c r="D11" s="271"/>
      <c r="E11" s="271"/>
      <c r="F11" s="271"/>
      <c r="G11" s="271"/>
      <c r="H11" s="271"/>
      <c r="I11" s="111">
        <v>0.09</v>
      </c>
      <c r="J11" s="111">
        <v>828</v>
      </c>
      <c r="K11" s="283"/>
      <c r="L11" s="242"/>
      <c r="M11" s="413"/>
      <c r="N11" s="242"/>
      <c r="O11" s="242"/>
    </row>
    <row r="12" spans="1:16" ht="18">
      <c r="A12" s="190" t="s">
        <v>477</v>
      </c>
      <c r="B12" s="175" t="s">
        <v>478</v>
      </c>
      <c r="C12" s="82">
        <v>18800</v>
      </c>
      <c r="D12" s="271"/>
      <c r="E12" s="271"/>
      <c r="F12" s="271"/>
      <c r="G12" s="271"/>
      <c r="H12" s="271"/>
      <c r="I12" s="111">
        <v>5.0999999999999997E-2</v>
      </c>
      <c r="J12" s="111">
        <v>3835.2</v>
      </c>
      <c r="K12" s="283"/>
      <c r="L12" s="242"/>
      <c r="M12" s="413"/>
      <c r="N12" s="242"/>
      <c r="O12" s="242"/>
    </row>
    <row r="13" spans="1:16" ht="49.5">
      <c r="A13" s="162" t="s">
        <v>479</v>
      </c>
      <c r="B13" s="175" t="s">
        <v>878</v>
      </c>
      <c r="C13" s="82">
        <v>12900</v>
      </c>
      <c r="D13" s="271"/>
      <c r="E13" s="271"/>
      <c r="F13" s="271"/>
      <c r="G13" s="271"/>
      <c r="H13" s="271"/>
      <c r="I13" s="111">
        <v>0.09</v>
      </c>
      <c r="J13" s="111">
        <v>4644</v>
      </c>
      <c r="K13" s="283"/>
      <c r="L13" s="242"/>
      <c r="M13" s="413"/>
      <c r="N13" s="242"/>
      <c r="O13" s="242"/>
    </row>
    <row r="14" spans="1:16" ht="49.5">
      <c r="A14" s="190" t="s">
        <v>480</v>
      </c>
      <c r="B14" s="175" t="s">
        <v>492</v>
      </c>
      <c r="C14" s="82">
        <v>1000</v>
      </c>
      <c r="D14" s="271"/>
      <c r="E14" s="271"/>
      <c r="F14" s="271"/>
      <c r="G14" s="271"/>
      <c r="H14" s="271"/>
      <c r="I14" s="111">
        <v>0.09</v>
      </c>
      <c r="J14" s="111">
        <v>360</v>
      </c>
      <c r="K14" s="283"/>
      <c r="L14" s="242"/>
      <c r="M14" s="413"/>
      <c r="N14" s="242"/>
      <c r="O14" s="242"/>
    </row>
    <row r="15" spans="1:16" ht="33">
      <c r="A15" s="162" t="s">
        <v>481</v>
      </c>
      <c r="B15" s="175" t="s">
        <v>482</v>
      </c>
      <c r="C15" s="82">
        <v>125500</v>
      </c>
      <c r="D15" s="271"/>
      <c r="E15" s="271"/>
      <c r="F15" s="271"/>
      <c r="G15" s="271"/>
      <c r="H15" s="271"/>
      <c r="I15" s="111">
        <v>0.09</v>
      </c>
      <c r="J15" s="111">
        <v>45180</v>
      </c>
      <c r="K15" s="283"/>
      <c r="L15" s="242"/>
      <c r="M15" s="413"/>
      <c r="N15" s="242"/>
      <c r="O15" s="242"/>
    </row>
    <row r="16" spans="1:16" ht="33">
      <c r="A16" s="190" t="s">
        <v>483</v>
      </c>
      <c r="B16" s="175" t="s">
        <v>485</v>
      </c>
      <c r="C16" s="82">
        <v>28600</v>
      </c>
      <c r="D16" s="271"/>
      <c r="E16" s="271"/>
      <c r="F16" s="271"/>
      <c r="G16" s="271"/>
      <c r="H16" s="271"/>
      <c r="I16" s="111">
        <v>0.09</v>
      </c>
      <c r="J16" s="111">
        <v>10296</v>
      </c>
      <c r="K16" s="283"/>
      <c r="L16" s="242"/>
      <c r="M16" s="413"/>
      <c r="N16" s="242"/>
      <c r="O16" s="242"/>
    </row>
    <row r="17" spans="1:15" ht="33">
      <c r="A17" s="162" t="s">
        <v>484</v>
      </c>
      <c r="B17" s="175" t="s">
        <v>487</v>
      </c>
      <c r="C17" s="82">
        <v>71000</v>
      </c>
      <c r="D17" s="271"/>
      <c r="E17" s="271"/>
      <c r="F17" s="271"/>
      <c r="G17" s="271"/>
      <c r="H17" s="271"/>
      <c r="I17" s="111">
        <v>0.12</v>
      </c>
      <c r="J17" s="111">
        <v>34080</v>
      </c>
      <c r="K17" s="283"/>
      <c r="L17" s="242"/>
      <c r="M17" s="413"/>
      <c r="N17" s="242"/>
      <c r="O17" s="242"/>
    </row>
    <row r="18" spans="1:15" ht="33">
      <c r="A18" s="190" t="s">
        <v>486</v>
      </c>
      <c r="B18" s="175" t="s">
        <v>489</v>
      </c>
      <c r="C18" s="82">
        <v>14100</v>
      </c>
      <c r="D18" s="271"/>
      <c r="E18" s="271"/>
      <c r="F18" s="271"/>
      <c r="G18" s="271"/>
      <c r="H18" s="271"/>
      <c r="I18" s="111">
        <v>0.12</v>
      </c>
      <c r="J18" s="111">
        <v>6768</v>
      </c>
      <c r="K18" s="283"/>
      <c r="L18" s="242"/>
      <c r="M18" s="413"/>
      <c r="N18" s="242"/>
      <c r="O18" s="242"/>
    </row>
    <row r="19" spans="1:15" ht="33">
      <c r="A19" s="162" t="s">
        <v>488</v>
      </c>
      <c r="B19" s="175" t="s">
        <v>490</v>
      </c>
      <c r="C19" s="82">
        <v>59500</v>
      </c>
      <c r="D19" s="271"/>
      <c r="E19" s="271"/>
      <c r="F19" s="271"/>
      <c r="G19" s="271"/>
      <c r="H19" s="271"/>
      <c r="I19" s="111">
        <v>9.4E-2</v>
      </c>
      <c r="J19" s="111">
        <v>22372</v>
      </c>
      <c r="K19" s="283"/>
      <c r="L19" s="242"/>
      <c r="M19" s="414"/>
      <c r="N19" s="242"/>
      <c r="O19" s="242"/>
    </row>
    <row r="20" spans="1:15" s="189" customFormat="1" ht="47.25" customHeight="1">
      <c r="A20" s="419" t="s">
        <v>58</v>
      </c>
      <c r="B20" s="420"/>
      <c r="D20" s="282"/>
      <c r="E20" s="282"/>
      <c r="F20" s="282"/>
      <c r="G20" s="282"/>
      <c r="H20" s="282"/>
      <c r="J20" s="112">
        <f>SUM(J5:J19)</f>
        <v>377250.52</v>
      </c>
      <c r="K20" s="282"/>
      <c r="L20" s="284"/>
      <c r="M20" s="285">
        <v>100</v>
      </c>
      <c r="N20" s="282"/>
      <c r="O20" s="282"/>
    </row>
    <row r="22" spans="1:15" ht="16.5">
      <c r="A22" s="1"/>
      <c r="B22" s="3" t="s">
        <v>137</v>
      </c>
      <c r="C22" s="27"/>
      <c r="D22" s="3"/>
      <c r="E22" s="3"/>
      <c r="F22" s="3"/>
      <c r="G22" s="3"/>
      <c r="H22" s="3"/>
      <c r="I22" s="3"/>
      <c r="J22" s="3"/>
      <c r="K22" s="26"/>
      <c r="L22" s="1"/>
    </row>
    <row r="23" spans="1:15" ht="16.5">
      <c r="A23" s="1"/>
      <c r="B23" s="1"/>
      <c r="C23" s="28"/>
      <c r="D23" s="1"/>
      <c r="E23" s="1"/>
      <c r="F23" s="1"/>
      <c r="G23" s="1"/>
      <c r="H23" s="1"/>
      <c r="I23" s="1"/>
      <c r="J23" s="1"/>
      <c r="K23" s="26"/>
    </row>
    <row r="24" spans="1:15" ht="16.5">
      <c r="A24" s="249"/>
      <c r="B24" s="231"/>
      <c r="C24" s="231"/>
      <c r="D24" s="235"/>
      <c r="E24" s="235"/>
      <c r="F24" s="231"/>
      <c r="G24" s="231"/>
      <c r="H24" s="231"/>
      <c r="I24" s="231"/>
    </row>
    <row r="25" spans="1:15" ht="18">
      <c r="A25" s="249"/>
      <c r="B25" s="230" t="s">
        <v>1</v>
      </c>
      <c r="C25" s="231"/>
      <c r="D25" s="232"/>
      <c r="E25" s="232"/>
      <c r="F25" s="233"/>
      <c r="G25" s="233"/>
      <c r="H25" s="234"/>
      <c r="I25" s="234"/>
    </row>
    <row r="26" spans="1:15" ht="18">
      <c r="A26" s="249"/>
      <c r="B26" s="371" t="s">
        <v>2</v>
      </c>
      <c r="C26" s="371"/>
      <c r="D26" s="235"/>
      <c r="E26" s="235"/>
      <c r="F26" s="236" t="s">
        <v>3</v>
      </c>
      <c r="G26" s="230" t="s">
        <v>4</v>
      </c>
      <c r="H26" s="236" t="s">
        <v>5</v>
      </c>
      <c r="I26" s="234"/>
    </row>
    <row r="27" spans="1:15" ht="16.5">
      <c r="A27" s="249"/>
      <c r="B27" s="231"/>
      <c r="C27" s="231"/>
      <c r="D27" s="235"/>
      <c r="E27" s="235"/>
      <c r="F27" s="231"/>
      <c r="G27" s="231"/>
      <c r="H27" s="231"/>
      <c r="I27" s="231"/>
    </row>
    <row r="28" spans="1:15" ht="16.5">
      <c r="A28" s="249"/>
      <c r="B28" s="231" t="s">
        <v>9</v>
      </c>
      <c r="C28" s="231"/>
      <c r="D28" s="235"/>
      <c r="E28" s="235"/>
      <c r="F28" s="231"/>
      <c r="G28" s="231"/>
      <c r="H28" s="231"/>
      <c r="I28" s="231"/>
    </row>
    <row r="29" spans="1:15" ht="16.5">
      <c r="A29" s="249"/>
      <c r="B29" s="231"/>
      <c r="C29" s="231"/>
      <c r="D29" s="235"/>
      <c r="E29" s="235"/>
      <c r="F29" s="231"/>
      <c r="G29" s="231"/>
      <c r="H29" s="231"/>
      <c r="I29" s="231"/>
    </row>
    <row r="30" spans="1:15" ht="18">
      <c r="A30" s="249"/>
      <c r="B30" s="237" t="s">
        <v>6</v>
      </c>
      <c r="C30" s="231"/>
      <c r="D30" s="235"/>
      <c r="E30" s="235"/>
      <c r="F30" s="231"/>
      <c r="G30" s="231"/>
      <c r="H30" s="231"/>
      <c r="I30" s="231"/>
    </row>
    <row r="31" spans="1:15">
      <c r="A31" s="249"/>
      <c r="B31" s="249"/>
      <c r="C31" s="249"/>
      <c r="D31" s="249"/>
      <c r="E31" s="249"/>
      <c r="F31" s="249"/>
      <c r="G31" s="249"/>
      <c r="H31" s="249"/>
      <c r="I31" s="249"/>
    </row>
    <row r="32" spans="1:15">
      <c r="A32" s="249"/>
      <c r="B32" s="249"/>
      <c r="C32" s="249"/>
      <c r="D32" s="249"/>
      <c r="E32" s="249"/>
      <c r="F32" s="249"/>
      <c r="G32" s="249"/>
      <c r="H32" s="249"/>
      <c r="I32" s="249"/>
    </row>
  </sheetData>
  <sheetProtection password="CC5E" sheet="1" objects="1" scenarios="1" formatCells="0" formatColumns="0" formatRows="0"/>
  <mergeCells count="5">
    <mergeCell ref="M5:M19"/>
    <mergeCell ref="B26:C26"/>
    <mergeCell ref="A20:B20"/>
    <mergeCell ref="A2:O2"/>
    <mergeCell ref="A3:E3"/>
  </mergeCells>
  <pageMargins left="0.7" right="0.7" top="0.75" bottom="0.75" header="0.3" footer="0.3"/>
  <pageSetup paperSize="9" scale="2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opLeftCell="A23" zoomScale="73" zoomScaleNormal="73" zoomScaleSheetLayoutView="37" workbookViewId="0">
      <selection activeCell="D6" sqref="D6"/>
    </sheetView>
  </sheetViews>
  <sheetFormatPr defaultColWidth="55" defaultRowHeight="15"/>
  <cols>
    <col min="1" max="1" width="9.85546875" customWidth="1"/>
    <col min="2" max="2" width="133.7109375" bestFit="1" customWidth="1"/>
    <col min="3" max="3" width="16.7109375" customWidth="1"/>
    <col min="4" max="4" width="8.42578125" bestFit="1" customWidth="1"/>
    <col min="5" max="5" width="12.28515625" bestFit="1" customWidth="1"/>
    <col min="6" max="6" width="22.85546875" customWidth="1"/>
    <col min="7" max="7" width="12.140625" customWidth="1"/>
    <col min="8" max="8" width="13.5703125" customWidth="1"/>
    <col min="9" max="9" width="22.42578125" customWidth="1"/>
    <col min="10" max="10" width="27.7109375" customWidth="1"/>
    <col min="11" max="11" width="29.85546875" style="36" customWidth="1"/>
    <col min="12" max="12" width="21.28515625" customWidth="1"/>
    <col min="13" max="13" width="26.5703125" bestFit="1" customWidth="1"/>
    <col min="14" max="14" width="20.28515625" customWidth="1"/>
    <col min="15" max="15" width="26" customWidth="1"/>
  </cols>
  <sheetData>
    <row r="1" spans="1:16" s="166" customFormat="1" ht="35.25" customHeight="1">
      <c r="C1" s="167"/>
      <c r="L1" s="168"/>
      <c r="N1" s="169" t="s">
        <v>940</v>
      </c>
      <c r="P1" s="168"/>
    </row>
    <row r="2" spans="1:16" s="1" customFormat="1" ht="108" customHeight="1">
      <c r="A2" s="374" t="s">
        <v>941</v>
      </c>
      <c r="B2" s="374"/>
      <c r="C2" s="374"/>
      <c r="D2" s="374"/>
      <c r="E2" s="374"/>
      <c r="F2" s="374"/>
      <c r="G2" s="374"/>
      <c r="H2" s="374"/>
      <c r="I2" s="374"/>
      <c r="J2" s="374"/>
      <c r="K2" s="374"/>
      <c r="L2" s="374"/>
      <c r="M2" s="374"/>
      <c r="N2" s="374"/>
      <c r="O2" s="374"/>
      <c r="P2"/>
    </row>
    <row r="3" spans="1:16" s="1" customFormat="1" ht="42.75" customHeight="1">
      <c r="A3" s="375" t="s">
        <v>948</v>
      </c>
      <c r="B3" s="375"/>
      <c r="C3" s="375"/>
      <c r="D3" s="375"/>
      <c r="E3" s="375"/>
      <c r="F3" s="375"/>
      <c r="G3" s="33"/>
      <c r="H3" s="33"/>
      <c r="I3" s="33"/>
      <c r="J3" s="33"/>
      <c r="K3" s="10"/>
      <c r="L3"/>
      <c r="N3" s="17"/>
      <c r="P3"/>
    </row>
    <row r="4" spans="1:16" s="185" customFormat="1" ht="172.5" customHeight="1">
      <c r="A4" s="182" t="s">
        <v>11</v>
      </c>
      <c r="B4" s="181" t="s">
        <v>10</v>
      </c>
      <c r="C4" s="29" t="s">
        <v>225</v>
      </c>
      <c r="D4" s="8" t="s">
        <v>0</v>
      </c>
      <c r="E4" s="8" t="s">
        <v>924</v>
      </c>
      <c r="F4" s="8" t="s">
        <v>7</v>
      </c>
      <c r="G4" s="8" t="s">
        <v>8</v>
      </c>
      <c r="H4" s="8" t="s">
        <v>57</v>
      </c>
      <c r="I4" s="183" t="s">
        <v>883</v>
      </c>
      <c r="J4" s="183" t="s">
        <v>949</v>
      </c>
      <c r="K4" s="13" t="s">
        <v>950</v>
      </c>
      <c r="L4" s="13" t="s">
        <v>877</v>
      </c>
      <c r="M4" s="184" t="s">
        <v>886</v>
      </c>
      <c r="N4" s="8" t="s">
        <v>887</v>
      </c>
      <c r="O4" s="8" t="s">
        <v>59</v>
      </c>
    </row>
    <row r="5" spans="1:16" ht="59.25" customHeight="1">
      <c r="A5" s="162" t="s">
        <v>430</v>
      </c>
      <c r="B5" s="175" t="s">
        <v>431</v>
      </c>
      <c r="C5" s="82">
        <v>9000</v>
      </c>
      <c r="D5" s="271"/>
      <c r="E5" s="271"/>
      <c r="F5" s="271"/>
      <c r="G5" s="271"/>
      <c r="H5" s="271"/>
      <c r="I5" s="111">
        <v>0.215</v>
      </c>
      <c r="J5" s="111">
        <v>7740</v>
      </c>
      <c r="K5" s="242"/>
      <c r="L5" s="273"/>
      <c r="M5" s="412"/>
      <c r="N5" s="274"/>
      <c r="O5" s="242"/>
    </row>
    <row r="6" spans="1:16" ht="59.25" customHeight="1">
      <c r="A6" s="162" t="s">
        <v>432</v>
      </c>
      <c r="B6" s="175" t="s">
        <v>879</v>
      </c>
      <c r="C6" s="82">
        <v>2300</v>
      </c>
      <c r="D6" s="271"/>
      <c r="E6" s="271"/>
      <c r="F6" s="271"/>
      <c r="G6" s="271"/>
      <c r="H6" s="271"/>
      <c r="I6" s="111">
        <v>0.13800000000000001</v>
      </c>
      <c r="J6" s="111">
        <v>1269.6000000000001</v>
      </c>
      <c r="K6" s="242"/>
      <c r="L6" s="273"/>
      <c r="M6" s="413"/>
      <c r="N6" s="274"/>
      <c r="O6" s="242"/>
    </row>
    <row r="7" spans="1:16" ht="59.25" customHeight="1">
      <c r="A7" s="162" t="s">
        <v>433</v>
      </c>
      <c r="B7" s="175" t="s">
        <v>880</v>
      </c>
      <c r="C7" s="82">
        <v>5120</v>
      </c>
      <c r="D7" s="271"/>
      <c r="E7" s="271"/>
      <c r="F7" s="271"/>
      <c r="G7" s="271"/>
      <c r="H7" s="271"/>
      <c r="I7" s="111">
        <v>0.16600000000000001</v>
      </c>
      <c r="J7" s="111">
        <v>3399.6800000000003</v>
      </c>
      <c r="K7" s="242"/>
      <c r="L7" s="273"/>
      <c r="M7" s="413"/>
      <c r="N7" s="274"/>
      <c r="O7" s="242"/>
    </row>
    <row r="8" spans="1:16" ht="59.25" customHeight="1">
      <c r="A8" s="162" t="s">
        <v>434</v>
      </c>
      <c r="B8" s="175" t="s">
        <v>881</v>
      </c>
      <c r="C8" s="82">
        <v>14600</v>
      </c>
      <c r="D8" s="271"/>
      <c r="E8" s="271"/>
      <c r="F8" s="271"/>
      <c r="G8" s="271"/>
      <c r="H8" s="271"/>
      <c r="I8" s="111">
        <v>4.9000000000000002E-2</v>
      </c>
      <c r="J8" s="111">
        <v>2861.6</v>
      </c>
      <c r="K8" s="242"/>
      <c r="L8" s="273"/>
      <c r="M8" s="413"/>
      <c r="N8" s="274"/>
      <c r="O8" s="242"/>
    </row>
    <row r="9" spans="1:16" ht="59.25" customHeight="1">
      <c r="A9" s="162" t="s">
        <v>435</v>
      </c>
      <c r="B9" s="175" t="s">
        <v>882</v>
      </c>
      <c r="C9" s="82">
        <v>8800</v>
      </c>
      <c r="D9" s="271"/>
      <c r="E9" s="271"/>
      <c r="F9" s="271"/>
      <c r="G9" s="271"/>
      <c r="H9" s="271"/>
      <c r="I9" s="111">
        <v>0.27600000000000002</v>
      </c>
      <c r="J9" s="111">
        <v>9715.2000000000007</v>
      </c>
      <c r="K9" s="242"/>
      <c r="L9" s="273"/>
      <c r="M9" s="413"/>
      <c r="N9" s="274"/>
      <c r="O9" s="242"/>
    </row>
    <row r="10" spans="1:16" ht="59.25" customHeight="1">
      <c r="A10" s="162" t="s">
        <v>436</v>
      </c>
      <c r="B10" s="180" t="s">
        <v>438</v>
      </c>
      <c r="C10" s="82">
        <v>20500</v>
      </c>
      <c r="D10" s="271"/>
      <c r="E10" s="271"/>
      <c r="F10" s="271"/>
      <c r="G10" s="271"/>
      <c r="H10" s="271"/>
      <c r="I10" s="111">
        <v>4.9000000000000002E-2</v>
      </c>
      <c r="J10" s="111">
        <v>4018</v>
      </c>
      <c r="K10" s="242"/>
      <c r="L10" s="273"/>
      <c r="M10" s="413"/>
      <c r="N10" s="274"/>
      <c r="O10" s="242"/>
    </row>
    <row r="11" spans="1:16" ht="59.25" customHeight="1">
      <c r="A11" s="162" t="s">
        <v>437</v>
      </c>
      <c r="B11" s="180" t="s">
        <v>440</v>
      </c>
      <c r="C11" s="82">
        <v>54100</v>
      </c>
      <c r="D11" s="271"/>
      <c r="E11" s="271"/>
      <c r="F11" s="271"/>
      <c r="G11" s="271"/>
      <c r="H11" s="271"/>
      <c r="I11" s="111">
        <v>5.7000000000000002E-2</v>
      </c>
      <c r="J11" s="111">
        <v>12334.800000000001</v>
      </c>
      <c r="K11" s="242"/>
      <c r="L11" s="273"/>
      <c r="M11" s="413"/>
      <c r="N11" s="274"/>
      <c r="O11" s="242"/>
    </row>
    <row r="12" spans="1:16" ht="59.25" customHeight="1">
      <c r="A12" s="162" t="s">
        <v>439</v>
      </c>
      <c r="B12" s="178" t="s">
        <v>442</v>
      </c>
      <c r="C12" s="82">
        <v>66200</v>
      </c>
      <c r="D12" s="271"/>
      <c r="E12" s="271"/>
      <c r="F12" s="271"/>
      <c r="G12" s="271"/>
      <c r="H12" s="271"/>
      <c r="I12" s="111">
        <v>7.0000000000000007E-2</v>
      </c>
      <c r="J12" s="111">
        <v>18536</v>
      </c>
      <c r="K12" s="242"/>
      <c r="L12" s="273"/>
      <c r="M12" s="413"/>
      <c r="N12" s="274"/>
      <c r="O12" s="242"/>
    </row>
    <row r="13" spans="1:16" ht="59.25" customHeight="1">
      <c r="A13" s="162" t="s">
        <v>441</v>
      </c>
      <c r="B13" s="178" t="s">
        <v>444</v>
      </c>
      <c r="C13" s="82">
        <v>82600</v>
      </c>
      <c r="D13" s="271"/>
      <c r="E13" s="271"/>
      <c r="F13" s="271"/>
      <c r="G13" s="271"/>
      <c r="H13" s="271"/>
      <c r="I13" s="111">
        <v>7.2499999999999995E-2</v>
      </c>
      <c r="J13" s="111">
        <v>23954</v>
      </c>
      <c r="K13" s="242"/>
      <c r="L13" s="273"/>
      <c r="M13" s="413"/>
      <c r="N13" s="274"/>
      <c r="O13" s="242"/>
    </row>
    <row r="14" spans="1:16" ht="59.25" customHeight="1">
      <c r="A14" s="162" t="s">
        <v>443</v>
      </c>
      <c r="B14" s="215" t="s">
        <v>446</v>
      </c>
      <c r="C14" s="82">
        <v>22900</v>
      </c>
      <c r="D14" s="271"/>
      <c r="E14" s="271"/>
      <c r="F14" s="271"/>
      <c r="G14" s="271"/>
      <c r="H14" s="271"/>
      <c r="I14" s="214">
        <v>0.23</v>
      </c>
      <c r="J14" s="214">
        <f>C14*I14*4</f>
        <v>21068</v>
      </c>
      <c r="K14" s="242"/>
      <c r="L14" s="273"/>
      <c r="M14" s="413"/>
      <c r="N14" s="274"/>
      <c r="O14" s="242"/>
    </row>
    <row r="15" spans="1:16" ht="59.25" customHeight="1">
      <c r="A15" s="162" t="s">
        <v>445</v>
      </c>
      <c r="B15" s="216" t="s">
        <v>448</v>
      </c>
      <c r="C15" s="82">
        <v>6100</v>
      </c>
      <c r="D15" s="271"/>
      <c r="E15" s="271"/>
      <c r="F15" s="271"/>
      <c r="G15" s="271"/>
      <c r="H15" s="242"/>
      <c r="I15" s="214">
        <v>0.29749999999999999</v>
      </c>
      <c r="J15" s="214">
        <f>C15*I15*4</f>
        <v>7259</v>
      </c>
      <c r="K15" s="242"/>
      <c r="L15" s="273"/>
      <c r="M15" s="413"/>
      <c r="N15" s="274"/>
      <c r="O15" s="242"/>
    </row>
    <row r="16" spans="1:16" ht="59.25" customHeight="1">
      <c r="A16" s="162" t="s">
        <v>447</v>
      </c>
      <c r="B16" s="216" t="s">
        <v>450</v>
      </c>
      <c r="C16" s="82">
        <v>3200</v>
      </c>
      <c r="D16" s="271"/>
      <c r="E16" s="271"/>
      <c r="F16" s="271"/>
      <c r="G16" s="271"/>
      <c r="H16" s="242"/>
      <c r="I16" s="214">
        <v>0.5242</v>
      </c>
      <c r="J16" s="214">
        <f>C16*I16*4</f>
        <v>6709.76</v>
      </c>
      <c r="K16" s="242"/>
      <c r="L16" s="273"/>
      <c r="M16" s="413"/>
      <c r="N16" s="274"/>
      <c r="O16" s="242"/>
    </row>
    <row r="17" spans="1:15" ht="59.25" customHeight="1">
      <c r="A17" s="162" t="s">
        <v>449</v>
      </c>
      <c r="B17" s="216" t="s">
        <v>452</v>
      </c>
      <c r="C17" s="82">
        <v>7100</v>
      </c>
      <c r="D17" s="271"/>
      <c r="E17" s="271"/>
      <c r="F17" s="271"/>
      <c r="G17" s="271"/>
      <c r="H17" s="278"/>
      <c r="I17" s="214">
        <v>0.47</v>
      </c>
      <c r="J17" s="214">
        <f t="shared" ref="J17:J18" si="0">C17*I17*4</f>
        <v>13348</v>
      </c>
      <c r="K17" s="242"/>
      <c r="L17" s="273"/>
      <c r="M17" s="413"/>
      <c r="N17" s="274"/>
      <c r="O17" s="242"/>
    </row>
    <row r="18" spans="1:15" ht="59.25" customHeight="1">
      <c r="A18" s="162" t="s">
        <v>451</v>
      </c>
      <c r="B18" s="216" t="s">
        <v>454</v>
      </c>
      <c r="C18" s="82">
        <v>7100</v>
      </c>
      <c r="D18" s="271"/>
      <c r="E18" s="271"/>
      <c r="F18" s="271"/>
      <c r="G18" s="271"/>
      <c r="H18" s="278"/>
      <c r="I18" s="214">
        <v>0.7</v>
      </c>
      <c r="J18" s="214">
        <f t="shared" si="0"/>
        <v>19880</v>
      </c>
      <c r="K18" s="242"/>
      <c r="L18" s="273"/>
      <c r="M18" s="413"/>
      <c r="N18" s="274"/>
      <c r="O18" s="242"/>
    </row>
    <row r="19" spans="1:15" ht="59.25" customHeight="1">
      <c r="A19" s="162" t="s">
        <v>453</v>
      </c>
      <c r="B19" s="163" t="s">
        <v>456</v>
      </c>
      <c r="C19" s="82">
        <v>4280</v>
      </c>
      <c r="D19" s="271"/>
      <c r="E19" s="271"/>
      <c r="F19" s="271"/>
      <c r="G19" s="271"/>
      <c r="H19" s="271"/>
      <c r="I19" s="111">
        <v>1.8</v>
      </c>
      <c r="J19" s="111">
        <v>30816</v>
      </c>
      <c r="K19" s="242"/>
      <c r="L19" s="273"/>
      <c r="M19" s="413"/>
      <c r="N19" s="274"/>
      <c r="O19" s="242"/>
    </row>
    <row r="20" spans="1:15" ht="59.25" customHeight="1">
      <c r="A20" s="162" t="s">
        <v>455</v>
      </c>
      <c r="B20" s="163" t="s">
        <v>457</v>
      </c>
      <c r="C20" s="82">
        <v>100</v>
      </c>
      <c r="D20" s="271"/>
      <c r="E20" s="271"/>
      <c r="F20" s="271"/>
      <c r="G20" s="271"/>
      <c r="H20" s="271"/>
      <c r="I20" s="111">
        <v>0.73294000000000004</v>
      </c>
      <c r="J20" s="111">
        <v>293.17599999999999</v>
      </c>
      <c r="K20" s="242"/>
      <c r="L20" s="273"/>
      <c r="M20" s="413"/>
      <c r="N20" s="274"/>
      <c r="O20" s="242"/>
    </row>
    <row r="21" spans="1:15" ht="59.25" customHeight="1">
      <c r="A21" s="162" t="s">
        <v>458</v>
      </c>
      <c r="B21" s="163" t="s">
        <v>460</v>
      </c>
      <c r="C21" s="82">
        <v>13200</v>
      </c>
      <c r="D21" s="271"/>
      <c r="E21" s="271"/>
      <c r="F21" s="271"/>
      <c r="G21" s="271"/>
      <c r="H21" s="271"/>
      <c r="I21" s="111">
        <v>0.94</v>
      </c>
      <c r="J21" s="111">
        <v>49632</v>
      </c>
      <c r="K21" s="279"/>
      <c r="L21" s="280"/>
      <c r="M21" s="413"/>
      <c r="N21" s="274"/>
      <c r="O21" s="242"/>
    </row>
    <row r="22" spans="1:15" ht="59.25" customHeight="1">
      <c r="A22" s="162" t="s">
        <v>459</v>
      </c>
      <c r="B22" s="163" t="s">
        <v>462</v>
      </c>
      <c r="C22" s="82">
        <v>900</v>
      </c>
      <c r="D22" s="271"/>
      <c r="E22" s="271"/>
      <c r="F22" s="271"/>
      <c r="G22" s="271"/>
      <c r="H22" s="271"/>
      <c r="I22" s="111">
        <v>1.1399999999999999</v>
      </c>
      <c r="J22" s="111">
        <v>4104</v>
      </c>
      <c r="K22" s="242"/>
      <c r="L22" s="273"/>
      <c r="M22" s="413"/>
      <c r="N22" s="274"/>
      <c r="O22" s="242"/>
    </row>
    <row r="23" spans="1:15" ht="59.25" customHeight="1">
      <c r="A23" s="162" t="s">
        <v>461</v>
      </c>
      <c r="B23" s="163" t="s">
        <v>463</v>
      </c>
      <c r="C23" s="82">
        <v>2500</v>
      </c>
      <c r="D23" s="271"/>
      <c r="E23" s="271"/>
      <c r="F23" s="251"/>
      <c r="G23" s="251"/>
      <c r="H23" s="251"/>
      <c r="I23" s="111">
        <v>0.94</v>
      </c>
      <c r="J23" s="111">
        <v>9400</v>
      </c>
      <c r="K23" s="261"/>
      <c r="L23" s="273"/>
      <c r="M23" s="414"/>
      <c r="N23" s="274"/>
      <c r="O23" s="242"/>
    </row>
    <row r="24" spans="1:15" s="24" customFormat="1" ht="59.25" customHeight="1">
      <c r="A24" s="421" t="s">
        <v>58</v>
      </c>
      <c r="B24" s="422"/>
      <c r="D24" s="272"/>
      <c r="E24" s="272"/>
      <c r="F24" s="272"/>
      <c r="G24" s="272"/>
      <c r="H24" s="272"/>
      <c r="I24" s="114"/>
      <c r="J24" s="112">
        <f>SUM(J5:J23)</f>
        <v>246338.81600000002</v>
      </c>
      <c r="K24" s="275"/>
      <c r="L24" s="276"/>
      <c r="M24" s="281">
        <v>100</v>
      </c>
      <c r="N24" s="272"/>
      <c r="O24" s="272"/>
    </row>
    <row r="25" spans="1:15">
      <c r="J25" s="179"/>
    </row>
    <row r="26" spans="1:15" ht="16.5">
      <c r="A26" s="1"/>
      <c r="B26" s="3" t="s">
        <v>137</v>
      </c>
      <c r="C26" s="27"/>
      <c r="D26" s="3"/>
      <c r="E26" s="3"/>
      <c r="F26" s="3"/>
      <c r="G26" s="3"/>
      <c r="H26" s="3"/>
      <c r="I26" s="3"/>
      <c r="J26" s="3"/>
      <c r="K26" s="26"/>
      <c r="L26" s="1"/>
    </row>
    <row r="27" spans="1:15" ht="16.5">
      <c r="A27" s="1"/>
      <c r="B27" s="1"/>
      <c r="C27" s="28"/>
      <c r="D27" s="1"/>
      <c r="E27" s="1"/>
      <c r="F27" s="1"/>
      <c r="G27" s="1"/>
      <c r="H27" s="1"/>
      <c r="I27" s="1"/>
      <c r="J27" s="1"/>
      <c r="K27" s="26"/>
    </row>
    <row r="28" spans="1:15" ht="16.5">
      <c r="A28" s="231"/>
      <c r="B28" s="231"/>
      <c r="C28" s="231"/>
      <c r="D28" s="235"/>
      <c r="E28" s="235"/>
      <c r="F28" s="231"/>
      <c r="G28" s="231"/>
      <c r="H28" s="231"/>
      <c r="I28" s="231"/>
      <c r="J28" s="1"/>
      <c r="K28" s="26"/>
      <c r="L28" s="1"/>
    </row>
    <row r="29" spans="1:15" ht="18">
      <c r="A29" s="249"/>
      <c r="B29" s="230" t="s">
        <v>1</v>
      </c>
      <c r="C29" s="231"/>
      <c r="D29" s="232"/>
      <c r="E29" s="232"/>
      <c r="F29" s="233"/>
      <c r="G29" s="233"/>
      <c r="H29" s="234"/>
      <c r="I29" s="234"/>
    </row>
    <row r="30" spans="1:15" ht="18">
      <c r="A30" s="249"/>
      <c r="B30" s="371" t="s">
        <v>2</v>
      </c>
      <c r="C30" s="371"/>
      <c r="D30" s="235"/>
      <c r="E30" s="235"/>
      <c r="F30" s="236" t="s">
        <v>3</v>
      </c>
      <c r="G30" s="230" t="s">
        <v>4</v>
      </c>
      <c r="H30" s="236" t="s">
        <v>5</v>
      </c>
      <c r="I30" s="234"/>
    </row>
    <row r="31" spans="1:15" ht="16.5">
      <c r="A31" s="249"/>
      <c r="B31" s="231"/>
      <c r="C31" s="231"/>
      <c r="D31" s="235"/>
      <c r="E31" s="235"/>
      <c r="F31" s="231"/>
      <c r="G31" s="231"/>
      <c r="H31" s="231"/>
      <c r="I31" s="231"/>
    </row>
    <row r="32" spans="1:15" ht="16.5">
      <c r="A32" s="249"/>
      <c r="B32" s="231" t="s">
        <v>9</v>
      </c>
      <c r="C32" s="231"/>
      <c r="D32" s="235"/>
      <c r="E32" s="235"/>
      <c r="F32" s="231"/>
      <c r="G32" s="231"/>
      <c r="H32" s="231"/>
      <c r="I32" s="231"/>
    </row>
    <row r="33" spans="1:9" ht="16.5">
      <c r="A33" s="249"/>
      <c r="B33" s="231"/>
      <c r="C33" s="231"/>
      <c r="D33" s="235"/>
      <c r="E33" s="235"/>
      <c r="F33" s="231"/>
      <c r="G33" s="231"/>
      <c r="H33" s="231"/>
      <c r="I33" s="231"/>
    </row>
    <row r="34" spans="1:9" ht="18">
      <c r="A34" s="249"/>
      <c r="B34" s="237" t="s">
        <v>6</v>
      </c>
      <c r="C34" s="231"/>
      <c r="D34" s="235"/>
      <c r="E34" s="235"/>
      <c r="F34" s="231"/>
      <c r="G34" s="231"/>
      <c r="H34" s="231"/>
      <c r="I34" s="231"/>
    </row>
  </sheetData>
  <sheetProtection password="CC5E" sheet="1" objects="1" scenarios="1" formatCells="0" formatColumns="0" formatRows="0"/>
  <mergeCells count="5">
    <mergeCell ref="M5:M23"/>
    <mergeCell ref="B30:C30"/>
    <mergeCell ref="A24:B24"/>
    <mergeCell ref="A3:F3"/>
    <mergeCell ref="A2:O2"/>
  </mergeCells>
  <pageMargins left="0.7" right="0.7" top="0.65" bottom="0.75" header="0.3" footer="0.3"/>
  <pageSetup paperSize="9" scale="2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10" zoomScale="32" zoomScaleNormal="32" zoomScaleSheetLayoutView="106" workbookViewId="0">
      <selection activeCell="D6" sqref="D6"/>
    </sheetView>
  </sheetViews>
  <sheetFormatPr defaultColWidth="55" defaultRowHeight="15"/>
  <cols>
    <col min="1" max="1" width="9" customWidth="1"/>
    <col min="2" max="2" width="112.7109375" customWidth="1"/>
    <col min="3" max="3" width="16.85546875" customWidth="1"/>
    <col min="4" max="4" width="8.42578125" bestFit="1" customWidth="1"/>
    <col min="5" max="5" width="12.7109375" bestFit="1" customWidth="1"/>
    <col min="6" max="6" width="36.5703125" bestFit="1" customWidth="1"/>
    <col min="7" max="7" width="13.85546875" customWidth="1"/>
    <col min="8" max="8" width="13.140625" customWidth="1"/>
    <col min="9" max="9" width="25.42578125" bestFit="1" customWidth="1"/>
    <col min="10" max="10" width="32" bestFit="1" customWidth="1"/>
    <col min="11" max="11" width="29.85546875" style="36" customWidth="1"/>
    <col min="12" max="12" width="35.5703125" bestFit="1" customWidth="1"/>
    <col min="13" max="13" width="44.42578125" bestFit="1" customWidth="1"/>
    <col min="14" max="14" width="32.140625" bestFit="1" customWidth="1"/>
    <col min="15" max="15" width="26" customWidth="1"/>
  </cols>
  <sheetData>
    <row r="1" spans="1:17" s="166" customFormat="1" ht="35.25" customHeight="1">
      <c r="C1" s="167"/>
      <c r="L1" s="168"/>
      <c r="N1" s="169" t="s">
        <v>940</v>
      </c>
      <c r="Q1" s="168"/>
    </row>
    <row r="2" spans="1:17" s="1" customFormat="1" ht="108" customHeight="1">
      <c r="A2" s="374" t="s">
        <v>941</v>
      </c>
      <c r="B2" s="374"/>
      <c r="C2" s="374"/>
      <c r="D2" s="374"/>
      <c r="E2" s="374"/>
      <c r="F2" s="374"/>
      <c r="G2" s="374"/>
      <c r="H2" s="374"/>
      <c r="I2" s="374"/>
      <c r="J2" s="374"/>
      <c r="K2" s="374"/>
      <c r="L2" s="374"/>
      <c r="M2" s="374"/>
      <c r="N2" s="374"/>
      <c r="O2" s="374"/>
      <c r="Q2"/>
    </row>
    <row r="3" spans="1:17" s="1" customFormat="1" ht="44.25" customHeight="1">
      <c r="A3" s="375" t="s">
        <v>946</v>
      </c>
      <c r="B3" s="375"/>
      <c r="C3" s="375"/>
      <c r="D3" s="375"/>
      <c r="E3" s="375"/>
      <c r="F3" s="375"/>
      <c r="G3" s="33"/>
      <c r="H3" s="33"/>
      <c r="I3" s="33"/>
      <c r="J3" s="33"/>
      <c r="K3" s="10"/>
      <c r="L3"/>
      <c r="N3" s="17"/>
      <c r="P3"/>
    </row>
    <row r="4" spans="1:17" s="119" customFormat="1" ht="166.5" customHeight="1">
      <c r="A4" s="80" t="s">
        <v>11</v>
      </c>
      <c r="B4" s="81" t="s">
        <v>10</v>
      </c>
      <c r="C4" s="82" t="s">
        <v>225</v>
      </c>
      <c r="D4" s="85" t="s">
        <v>0</v>
      </c>
      <c r="E4" s="85" t="s">
        <v>924</v>
      </c>
      <c r="F4" s="85" t="s">
        <v>7</v>
      </c>
      <c r="G4" s="85" t="s">
        <v>8</v>
      </c>
      <c r="H4" s="85" t="s">
        <v>57</v>
      </c>
      <c r="I4" s="16" t="s">
        <v>883</v>
      </c>
      <c r="J4" s="16" t="s">
        <v>947</v>
      </c>
      <c r="K4" s="15" t="s">
        <v>885</v>
      </c>
      <c r="L4" s="15" t="s">
        <v>877</v>
      </c>
      <c r="M4" s="113" t="s">
        <v>886</v>
      </c>
      <c r="N4" s="85" t="s">
        <v>887</v>
      </c>
      <c r="O4" s="85" t="s">
        <v>59</v>
      </c>
    </row>
    <row r="5" spans="1:17" ht="57.75" customHeight="1">
      <c r="A5" s="37" t="s">
        <v>398</v>
      </c>
      <c r="B5" s="178" t="s">
        <v>399</v>
      </c>
      <c r="C5" s="82">
        <v>24</v>
      </c>
      <c r="D5" s="271"/>
      <c r="E5" s="271"/>
      <c r="F5" s="271"/>
      <c r="G5" s="271"/>
      <c r="H5" s="271"/>
      <c r="I5" s="111">
        <v>3.6</v>
      </c>
      <c r="J5" s="111">
        <v>345.6</v>
      </c>
      <c r="K5" s="242"/>
      <c r="L5" s="273"/>
      <c r="M5" s="412"/>
      <c r="N5" s="274"/>
      <c r="O5" s="242"/>
    </row>
    <row r="6" spans="1:17" ht="57.75" customHeight="1">
      <c r="A6" s="37" t="s">
        <v>400</v>
      </c>
      <c r="B6" s="178" t="s">
        <v>401</v>
      </c>
      <c r="C6" s="82">
        <v>1529</v>
      </c>
      <c r="D6" s="271"/>
      <c r="E6" s="271"/>
      <c r="F6" s="271"/>
      <c r="G6" s="271"/>
      <c r="H6" s="271"/>
      <c r="I6" s="111">
        <v>3.15</v>
      </c>
      <c r="J6" s="111">
        <v>19265.399999999998</v>
      </c>
      <c r="K6" s="242"/>
      <c r="L6" s="273"/>
      <c r="M6" s="413"/>
      <c r="N6" s="274"/>
      <c r="O6" s="242"/>
    </row>
    <row r="7" spans="1:17" ht="57.75" customHeight="1">
      <c r="A7" s="37" t="s">
        <v>402</v>
      </c>
      <c r="B7" s="178" t="s">
        <v>403</v>
      </c>
      <c r="C7" s="82">
        <v>40</v>
      </c>
      <c r="D7" s="271"/>
      <c r="E7" s="271"/>
      <c r="F7" s="271"/>
      <c r="G7" s="271"/>
      <c r="H7" s="271"/>
      <c r="I7" s="111">
        <v>4.5</v>
      </c>
      <c r="J7" s="111">
        <v>720</v>
      </c>
      <c r="K7" s="242"/>
      <c r="L7" s="273"/>
      <c r="M7" s="413"/>
      <c r="N7" s="274"/>
      <c r="O7" s="242"/>
    </row>
    <row r="8" spans="1:17" ht="57.75" customHeight="1">
      <c r="A8" s="37" t="s">
        <v>404</v>
      </c>
      <c r="B8" s="178" t="s">
        <v>405</v>
      </c>
      <c r="C8" s="82">
        <v>15</v>
      </c>
      <c r="D8" s="271"/>
      <c r="E8" s="271"/>
      <c r="F8" s="271"/>
      <c r="G8" s="271"/>
      <c r="H8" s="271"/>
      <c r="I8" s="111">
        <v>6.2</v>
      </c>
      <c r="J8" s="111">
        <v>372</v>
      </c>
      <c r="K8" s="242"/>
      <c r="L8" s="273"/>
      <c r="M8" s="413"/>
      <c r="N8" s="274"/>
      <c r="O8" s="242"/>
    </row>
    <row r="9" spans="1:17" ht="57.75" customHeight="1">
      <c r="A9" s="37" t="s">
        <v>406</v>
      </c>
      <c r="B9" s="178" t="s">
        <v>407</v>
      </c>
      <c r="C9" s="82">
        <v>25</v>
      </c>
      <c r="D9" s="271"/>
      <c r="E9" s="271"/>
      <c r="F9" s="271"/>
      <c r="G9" s="271"/>
      <c r="H9" s="271"/>
      <c r="I9" s="111">
        <v>7.25</v>
      </c>
      <c r="J9" s="111">
        <v>725</v>
      </c>
      <c r="K9" s="242"/>
      <c r="L9" s="273"/>
      <c r="M9" s="413"/>
      <c r="N9" s="274"/>
      <c r="O9" s="242"/>
    </row>
    <row r="10" spans="1:17" ht="57.75" customHeight="1">
      <c r="A10" s="37" t="s">
        <v>408</v>
      </c>
      <c r="B10" s="178" t="s">
        <v>409</v>
      </c>
      <c r="C10" s="82">
        <v>47</v>
      </c>
      <c r="D10" s="271"/>
      <c r="E10" s="271"/>
      <c r="F10" s="271"/>
      <c r="G10" s="271"/>
      <c r="H10" s="271"/>
      <c r="I10" s="111">
        <v>2.8</v>
      </c>
      <c r="J10" s="111">
        <v>526.4</v>
      </c>
      <c r="K10" s="242"/>
      <c r="L10" s="273"/>
      <c r="M10" s="413"/>
      <c r="N10" s="274"/>
      <c r="O10" s="242"/>
    </row>
    <row r="11" spans="1:17" ht="57.75" customHeight="1">
      <c r="A11" s="37" t="s">
        <v>410</v>
      </c>
      <c r="B11" s="178" t="s">
        <v>411</v>
      </c>
      <c r="C11" s="82">
        <v>21</v>
      </c>
      <c r="D11" s="271"/>
      <c r="E11" s="271"/>
      <c r="F11" s="271"/>
      <c r="G11" s="271"/>
      <c r="H11" s="271"/>
      <c r="I11" s="111">
        <v>4.05</v>
      </c>
      <c r="J11" s="111">
        <v>340.2</v>
      </c>
      <c r="K11" s="242"/>
      <c r="L11" s="273"/>
      <c r="M11" s="413"/>
      <c r="N11" s="274"/>
      <c r="O11" s="242"/>
    </row>
    <row r="12" spans="1:17" ht="57.75" customHeight="1">
      <c r="A12" s="37" t="s">
        <v>412</v>
      </c>
      <c r="B12" s="178" t="s">
        <v>413</v>
      </c>
      <c r="C12" s="82">
        <v>15</v>
      </c>
      <c r="D12" s="271"/>
      <c r="E12" s="271"/>
      <c r="F12" s="271"/>
      <c r="G12" s="271"/>
      <c r="H12" s="271"/>
      <c r="I12" s="111">
        <v>5.8</v>
      </c>
      <c r="J12" s="111">
        <v>348</v>
      </c>
      <c r="K12" s="242"/>
      <c r="L12" s="273"/>
      <c r="M12" s="413"/>
      <c r="N12" s="274"/>
      <c r="O12" s="242"/>
    </row>
    <row r="13" spans="1:17" ht="57.75" customHeight="1">
      <c r="A13" s="37" t="s">
        <v>414</v>
      </c>
      <c r="B13" s="178" t="s">
        <v>415</v>
      </c>
      <c r="C13" s="82">
        <v>18</v>
      </c>
      <c r="D13" s="271"/>
      <c r="E13" s="271"/>
      <c r="F13" s="271"/>
      <c r="G13" s="271"/>
      <c r="H13" s="271"/>
      <c r="I13" s="111">
        <v>7.25</v>
      </c>
      <c r="J13" s="111">
        <v>522</v>
      </c>
      <c r="K13" s="242"/>
      <c r="L13" s="273"/>
      <c r="M13" s="413"/>
      <c r="N13" s="274"/>
      <c r="O13" s="242"/>
    </row>
    <row r="14" spans="1:17" ht="57.75" customHeight="1">
      <c r="A14" s="37" t="s">
        <v>416</v>
      </c>
      <c r="B14" s="178" t="s">
        <v>417</v>
      </c>
      <c r="C14" s="82">
        <v>18</v>
      </c>
      <c r="D14" s="271"/>
      <c r="E14" s="271"/>
      <c r="F14" s="271"/>
      <c r="G14" s="271"/>
      <c r="H14" s="271"/>
      <c r="I14" s="111">
        <v>4.5</v>
      </c>
      <c r="J14" s="111">
        <v>324</v>
      </c>
      <c r="K14" s="242"/>
      <c r="L14" s="273"/>
      <c r="M14" s="413"/>
      <c r="N14" s="274"/>
      <c r="O14" s="242"/>
    </row>
    <row r="15" spans="1:17" ht="57.75" customHeight="1">
      <c r="A15" s="37" t="s">
        <v>418</v>
      </c>
      <c r="B15" s="178" t="s">
        <v>419</v>
      </c>
      <c r="C15" s="82">
        <v>4</v>
      </c>
      <c r="D15" s="271"/>
      <c r="E15" s="271"/>
      <c r="F15" s="271"/>
      <c r="G15" s="271"/>
      <c r="H15" s="271"/>
      <c r="I15" s="111">
        <v>3.53</v>
      </c>
      <c r="J15" s="111">
        <v>56.48</v>
      </c>
      <c r="K15" s="242"/>
      <c r="L15" s="273"/>
      <c r="M15" s="413"/>
      <c r="N15" s="274"/>
      <c r="O15" s="242"/>
    </row>
    <row r="16" spans="1:17" ht="57.75" customHeight="1">
      <c r="A16" s="37" t="s">
        <v>420</v>
      </c>
      <c r="B16" s="178" t="s">
        <v>422</v>
      </c>
      <c r="C16" s="82">
        <v>14</v>
      </c>
      <c r="D16" s="271"/>
      <c r="E16" s="271"/>
      <c r="F16" s="271"/>
      <c r="G16" s="271"/>
      <c r="H16" s="271"/>
      <c r="I16" s="111">
        <v>6</v>
      </c>
      <c r="J16" s="111">
        <v>336</v>
      </c>
      <c r="K16" s="242"/>
      <c r="L16" s="273"/>
      <c r="M16" s="413"/>
      <c r="N16" s="274"/>
      <c r="O16" s="242"/>
    </row>
    <row r="17" spans="1:15" ht="57.75" customHeight="1">
      <c r="A17" s="37" t="s">
        <v>423</v>
      </c>
      <c r="B17" s="178" t="s">
        <v>425</v>
      </c>
      <c r="C17" s="82">
        <v>32</v>
      </c>
      <c r="D17" s="271"/>
      <c r="E17" s="271"/>
      <c r="F17" s="271"/>
      <c r="G17" s="271"/>
      <c r="H17" s="271"/>
      <c r="I17" s="111">
        <v>6</v>
      </c>
      <c r="J17" s="111">
        <v>768</v>
      </c>
      <c r="K17" s="242"/>
      <c r="L17" s="273"/>
      <c r="M17" s="413"/>
      <c r="N17" s="274"/>
      <c r="O17" s="242"/>
    </row>
    <row r="18" spans="1:15" ht="57.75" customHeight="1">
      <c r="A18" s="37" t="s">
        <v>421</v>
      </c>
      <c r="B18" s="178" t="s">
        <v>427</v>
      </c>
      <c r="C18" s="82">
        <v>20</v>
      </c>
      <c r="D18" s="271"/>
      <c r="E18" s="271"/>
      <c r="F18" s="271"/>
      <c r="G18" s="271"/>
      <c r="H18" s="271"/>
      <c r="I18" s="111">
        <v>6.65</v>
      </c>
      <c r="J18" s="111">
        <v>532</v>
      </c>
      <c r="K18" s="242"/>
      <c r="L18" s="273"/>
      <c r="M18" s="413"/>
      <c r="N18" s="274"/>
      <c r="O18" s="242"/>
    </row>
    <row r="19" spans="1:15" ht="57.75" customHeight="1">
      <c r="A19" s="37" t="s">
        <v>424</v>
      </c>
      <c r="B19" s="178" t="s">
        <v>428</v>
      </c>
      <c r="C19" s="82">
        <v>30</v>
      </c>
      <c r="D19" s="271"/>
      <c r="E19" s="271"/>
      <c r="F19" s="271"/>
      <c r="G19" s="271"/>
      <c r="H19" s="271"/>
      <c r="I19" s="111">
        <v>63</v>
      </c>
      <c r="J19" s="111">
        <v>7560</v>
      </c>
      <c r="K19" s="242"/>
      <c r="L19" s="273"/>
      <c r="M19" s="413"/>
      <c r="N19" s="274"/>
      <c r="O19" s="242"/>
    </row>
    <row r="20" spans="1:15" ht="57.75" customHeight="1">
      <c r="A20" s="37" t="s">
        <v>426</v>
      </c>
      <c r="B20" s="178" t="s">
        <v>429</v>
      </c>
      <c r="C20" s="82">
        <v>16</v>
      </c>
      <c r="D20" s="271"/>
      <c r="E20" s="271"/>
      <c r="F20" s="271"/>
      <c r="G20" s="271"/>
      <c r="H20" s="271"/>
      <c r="I20" s="111">
        <v>23.8</v>
      </c>
      <c r="J20" s="111">
        <v>1523.2</v>
      </c>
      <c r="K20" s="242"/>
      <c r="L20" s="273"/>
      <c r="M20" s="414"/>
      <c r="N20" s="274"/>
      <c r="O20" s="242"/>
    </row>
    <row r="21" spans="1:15" s="24" customFormat="1" ht="35.25" customHeight="1">
      <c r="A21" s="421" t="s">
        <v>58</v>
      </c>
      <c r="B21" s="422"/>
      <c r="D21" s="272"/>
      <c r="E21" s="272"/>
      <c r="F21" s="272"/>
      <c r="G21" s="272"/>
      <c r="H21" s="272"/>
      <c r="J21" s="112">
        <v>34264.28</v>
      </c>
      <c r="K21" s="275"/>
      <c r="L21" s="276"/>
      <c r="M21" s="277">
        <v>100</v>
      </c>
      <c r="N21" s="272"/>
      <c r="O21" s="272"/>
    </row>
    <row r="23" spans="1:15" ht="16.5">
      <c r="A23" s="1"/>
      <c r="B23" s="3" t="s">
        <v>137</v>
      </c>
      <c r="C23" s="27"/>
      <c r="D23" s="3"/>
      <c r="E23" s="3"/>
      <c r="F23" s="3"/>
      <c r="G23" s="3"/>
      <c r="H23" s="3"/>
      <c r="I23" s="3"/>
      <c r="J23" s="3"/>
      <c r="K23" s="26"/>
      <c r="L23" s="1"/>
    </row>
    <row r="24" spans="1:15" ht="16.5">
      <c r="A24" s="1"/>
      <c r="B24" s="1"/>
      <c r="C24" s="28"/>
      <c r="D24" s="1"/>
      <c r="E24" s="1"/>
      <c r="F24" s="1"/>
      <c r="G24" s="1"/>
      <c r="H24" s="1"/>
      <c r="I24" s="1"/>
      <c r="J24" s="1"/>
      <c r="K24" s="26"/>
    </row>
    <row r="25" spans="1:15" ht="16.5">
      <c r="A25" s="231"/>
      <c r="B25" s="231"/>
      <c r="C25" s="231"/>
      <c r="D25" s="235"/>
      <c r="E25" s="235"/>
      <c r="F25" s="231"/>
      <c r="G25" s="231"/>
      <c r="H25" s="231"/>
      <c r="I25" s="231"/>
      <c r="J25" s="1"/>
      <c r="K25" s="26"/>
      <c r="L25" s="1"/>
    </row>
    <row r="26" spans="1:15" ht="18">
      <c r="A26" s="231"/>
      <c r="B26" s="230" t="s">
        <v>1</v>
      </c>
      <c r="C26" s="231"/>
      <c r="D26" s="232"/>
      <c r="E26" s="232"/>
      <c r="F26" s="233"/>
      <c r="G26" s="233"/>
      <c r="H26" s="234"/>
      <c r="I26" s="234"/>
      <c r="J26" s="1"/>
      <c r="K26" s="26"/>
      <c r="L26" s="1"/>
    </row>
    <row r="27" spans="1:15" ht="18">
      <c r="A27" s="249"/>
      <c r="B27" s="371" t="s">
        <v>2</v>
      </c>
      <c r="C27" s="371"/>
      <c r="D27" s="235"/>
      <c r="E27" s="235"/>
      <c r="F27" s="236" t="s">
        <v>3</v>
      </c>
      <c r="G27" s="230" t="s">
        <v>4</v>
      </c>
      <c r="H27" s="236" t="s">
        <v>5</v>
      </c>
      <c r="I27" s="234"/>
    </row>
    <row r="28" spans="1:15" ht="16.5">
      <c r="A28" s="249"/>
      <c r="B28" s="231"/>
      <c r="C28" s="231"/>
      <c r="D28" s="235"/>
      <c r="E28" s="235"/>
      <c r="F28" s="231"/>
      <c r="G28" s="231"/>
      <c r="H28" s="231"/>
      <c r="I28" s="231"/>
    </row>
    <row r="29" spans="1:15" ht="16.5">
      <c r="A29" s="249"/>
      <c r="B29" s="231" t="s">
        <v>9</v>
      </c>
      <c r="C29" s="231"/>
      <c r="D29" s="235"/>
      <c r="E29" s="235"/>
      <c r="F29" s="231"/>
      <c r="G29" s="231"/>
      <c r="H29" s="231"/>
      <c r="I29" s="231"/>
    </row>
    <row r="30" spans="1:15" ht="16.5">
      <c r="A30" s="249"/>
      <c r="B30" s="231"/>
      <c r="C30" s="231"/>
      <c r="D30" s="235"/>
      <c r="E30" s="235"/>
      <c r="F30" s="231"/>
      <c r="G30" s="231"/>
      <c r="H30" s="231"/>
      <c r="I30" s="231"/>
    </row>
    <row r="31" spans="1:15" ht="18">
      <c r="A31" s="249"/>
      <c r="B31" s="237" t="s">
        <v>6</v>
      </c>
      <c r="C31" s="231"/>
      <c r="D31" s="235"/>
      <c r="E31" s="235"/>
      <c r="F31" s="231"/>
      <c r="G31" s="231"/>
      <c r="H31" s="231"/>
      <c r="I31" s="231"/>
    </row>
    <row r="32" spans="1:15">
      <c r="A32" s="249"/>
      <c r="B32" s="249"/>
      <c r="C32" s="249"/>
      <c r="D32" s="249"/>
      <c r="E32" s="249"/>
      <c r="F32" s="249"/>
      <c r="G32" s="249"/>
      <c r="H32" s="249"/>
      <c r="I32" s="249"/>
    </row>
    <row r="33" spans="1:9">
      <c r="A33" s="249"/>
      <c r="B33" s="249"/>
      <c r="C33" s="249"/>
      <c r="D33" s="249"/>
      <c r="E33" s="249"/>
      <c r="F33" s="249"/>
      <c r="G33" s="249"/>
      <c r="H33" s="249"/>
      <c r="I33" s="249"/>
    </row>
    <row r="34" spans="1:9">
      <c r="A34" s="249"/>
      <c r="B34" s="249"/>
      <c r="C34" s="249"/>
      <c r="D34" s="249"/>
      <c r="E34" s="249"/>
      <c r="F34" s="249"/>
      <c r="G34" s="249"/>
      <c r="H34" s="249"/>
      <c r="I34" s="249"/>
    </row>
    <row r="35" spans="1:9">
      <c r="A35" s="249"/>
      <c r="B35" s="249"/>
      <c r="C35" s="249"/>
      <c r="D35" s="249"/>
      <c r="E35" s="249"/>
      <c r="F35" s="249"/>
      <c r="G35" s="249"/>
      <c r="H35" s="249"/>
      <c r="I35" s="249"/>
    </row>
  </sheetData>
  <sheetProtection password="CC5E" sheet="1" objects="1" scenarios="1" formatCells="0" formatColumns="0" formatRows="0"/>
  <mergeCells count="5">
    <mergeCell ref="M5:M20"/>
    <mergeCell ref="B27:C27"/>
    <mergeCell ref="A21:B21"/>
    <mergeCell ref="A2:O2"/>
    <mergeCell ref="A3:F3"/>
  </mergeCells>
  <pageMargins left="0.7" right="0.69" top="0.75" bottom="0.75" header="0.3" footer="0.3"/>
  <pageSetup paperSize="9" scale="27" orientation="landscape" r:id="rId1"/>
  <colBreaks count="1" manualBreakCount="1">
    <brk id="15" max="3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topLeftCell="A67" zoomScale="46" zoomScaleNormal="46" workbookViewId="0">
      <selection activeCell="D6" sqref="D6"/>
    </sheetView>
  </sheetViews>
  <sheetFormatPr defaultColWidth="55" defaultRowHeight="15"/>
  <cols>
    <col min="1" max="1" width="7.7109375" customWidth="1"/>
    <col min="2" max="2" width="85.28515625" customWidth="1"/>
    <col min="3" max="3" width="15.42578125" customWidth="1"/>
    <col min="4" max="4" width="7" bestFit="1" customWidth="1"/>
    <col min="5" max="5" width="8.85546875" customWidth="1"/>
    <col min="6" max="6" width="22.85546875" customWidth="1"/>
    <col min="7" max="7" width="11" customWidth="1"/>
    <col min="8" max="8" width="11.7109375" customWidth="1"/>
    <col min="9" max="9" width="18.140625" customWidth="1"/>
    <col min="10" max="10" width="22.28515625" customWidth="1"/>
    <col min="11" max="11" width="29.85546875" style="36" customWidth="1"/>
    <col min="12" max="12" width="21.28515625" customWidth="1"/>
    <col min="13" max="13" width="19.7109375" customWidth="1"/>
    <col min="14" max="14" width="20.28515625" customWidth="1"/>
    <col min="15" max="15" width="21" customWidth="1"/>
  </cols>
  <sheetData>
    <row r="1" spans="1:17" s="166" customFormat="1" ht="18.75">
      <c r="C1" s="167"/>
      <c r="L1" s="168"/>
      <c r="N1" s="169" t="s">
        <v>940</v>
      </c>
      <c r="Q1" s="168"/>
    </row>
    <row r="2" spans="1:17" s="1" customFormat="1" ht="89.25" customHeight="1">
      <c r="A2" s="374" t="s">
        <v>941</v>
      </c>
      <c r="B2" s="374"/>
      <c r="C2" s="374"/>
      <c r="D2" s="374"/>
      <c r="E2" s="374"/>
      <c r="F2" s="374"/>
      <c r="G2" s="374"/>
      <c r="H2" s="374"/>
      <c r="I2" s="374"/>
      <c r="J2" s="374"/>
      <c r="K2" s="374"/>
      <c r="L2" s="374"/>
      <c r="M2" s="374"/>
      <c r="N2" s="374"/>
      <c r="O2" s="374"/>
      <c r="Q2"/>
    </row>
    <row r="3" spans="1:17" s="1" customFormat="1" ht="34.5" customHeight="1">
      <c r="A3" s="423" t="s">
        <v>945</v>
      </c>
      <c r="B3" s="423"/>
      <c r="C3" s="32"/>
      <c r="D3" s="33"/>
      <c r="E3" s="33"/>
      <c r="F3" s="33"/>
      <c r="G3" s="33"/>
      <c r="H3" s="33"/>
      <c r="I3" s="33"/>
      <c r="J3" s="33"/>
      <c r="K3" s="10"/>
      <c r="L3"/>
      <c r="N3" s="17"/>
      <c r="P3"/>
    </row>
    <row r="4" spans="1:17" ht="159.75" customHeight="1">
      <c r="A4" s="4" t="s">
        <v>11</v>
      </c>
      <c r="B4" s="34" t="s">
        <v>10</v>
      </c>
      <c r="C4" s="82" t="s">
        <v>225</v>
      </c>
      <c r="D4" s="85" t="s">
        <v>0</v>
      </c>
      <c r="E4" s="85" t="s">
        <v>924</v>
      </c>
      <c r="F4" s="85" t="s">
        <v>7</v>
      </c>
      <c r="G4" s="85" t="s">
        <v>8</v>
      </c>
      <c r="H4" s="85" t="s">
        <v>57</v>
      </c>
      <c r="I4" s="16" t="s">
        <v>883</v>
      </c>
      <c r="J4" s="16" t="s">
        <v>884</v>
      </c>
      <c r="K4" s="15" t="s">
        <v>885</v>
      </c>
      <c r="L4" s="13" t="s">
        <v>877</v>
      </c>
      <c r="M4" s="83" t="s">
        <v>886</v>
      </c>
      <c r="N4" s="8" t="s">
        <v>887</v>
      </c>
      <c r="O4" s="8" t="s">
        <v>59</v>
      </c>
    </row>
    <row r="5" spans="1:17" ht="18">
      <c r="A5" s="7" t="s">
        <v>240</v>
      </c>
      <c r="B5" s="163" t="s">
        <v>241</v>
      </c>
      <c r="C5" s="82">
        <v>10</v>
      </c>
      <c r="D5" s="267"/>
      <c r="E5" s="267"/>
      <c r="F5" s="267"/>
      <c r="G5" s="267"/>
      <c r="H5" s="267"/>
      <c r="I5" s="111">
        <v>2.532</v>
      </c>
      <c r="J5" s="111">
        <v>101.28</v>
      </c>
      <c r="K5" s="242"/>
      <c r="L5" s="242"/>
      <c r="M5" s="412"/>
      <c r="N5" s="242"/>
      <c r="O5" s="242"/>
    </row>
    <row r="6" spans="1:17" ht="18">
      <c r="A6" s="7" t="s">
        <v>242</v>
      </c>
      <c r="B6" s="163" t="s">
        <v>243</v>
      </c>
      <c r="C6" s="82">
        <v>35</v>
      </c>
      <c r="D6" s="267"/>
      <c r="E6" s="267"/>
      <c r="F6" s="267"/>
      <c r="G6" s="267"/>
      <c r="H6" s="267"/>
      <c r="I6" s="111">
        <v>1.46</v>
      </c>
      <c r="J6" s="111">
        <v>204.4</v>
      </c>
      <c r="K6" s="242"/>
      <c r="L6" s="242"/>
      <c r="M6" s="413"/>
      <c r="N6" s="242"/>
      <c r="O6" s="242"/>
    </row>
    <row r="7" spans="1:17" ht="18">
      <c r="A7" s="7" t="s">
        <v>244</v>
      </c>
      <c r="B7" s="163" t="s">
        <v>245</v>
      </c>
      <c r="C7" s="82">
        <v>75</v>
      </c>
      <c r="D7" s="267"/>
      <c r="E7" s="267"/>
      <c r="F7" s="267"/>
      <c r="G7" s="267"/>
      <c r="H7" s="267"/>
      <c r="I7" s="111">
        <v>2.6</v>
      </c>
      <c r="J7" s="111">
        <v>780</v>
      </c>
      <c r="K7" s="242"/>
      <c r="L7" s="242"/>
      <c r="M7" s="413"/>
      <c r="N7" s="242"/>
      <c r="O7" s="242"/>
    </row>
    <row r="8" spans="1:17" ht="18">
      <c r="A8" s="7" t="s">
        <v>246</v>
      </c>
      <c r="B8" s="163" t="s">
        <v>247</v>
      </c>
      <c r="C8" s="82">
        <v>112</v>
      </c>
      <c r="D8" s="267"/>
      <c r="E8" s="267"/>
      <c r="F8" s="267"/>
      <c r="G8" s="267"/>
      <c r="H8" s="267"/>
      <c r="I8" s="111">
        <v>1.58</v>
      </c>
      <c r="J8" s="111">
        <v>707.84</v>
      </c>
      <c r="K8" s="242"/>
      <c r="L8" s="242"/>
      <c r="M8" s="413"/>
      <c r="N8" s="242"/>
      <c r="O8" s="242"/>
    </row>
    <row r="9" spans="1:17" ht="18">
      <c r="A9" s="7" t="s">
        <v>248</v>
      </c>
      <c r="B9" s="163" t="s">
        <v>249</v>
      </c>
      <c r="C9" s="82">
        <v>129</v>
      </c>
      <c r="D9" s="267"/>
      <c r="E9" s="267"/>
      <c r="F9" s="267"/>
      <c r="G9" s="267"/>
      <c r="H9" s="267"/>
      <c r="I9" s="111">
        <v>2.16</v>
      </c>
      <c r="J9" s="111">
        <v>1114.5600000000002</v>
      </c>
      <c r="K9" s="242"/>
      <c r="L9" s="242"/>
      <c r="M9" s="413"/>
      <c r="N9" s="242"/>
      <c r="O9" s="242"/>
    </row>
    <row r="10" spans="1:17" ht="18">
      <c r="A10" s="7" t="s">
        <v>250</v>
      </c>
      <c r="B10" s="163" t="s">
        <v>251</v>
      </c>
      <c r="C10" s="82">
        <v>15505</v>
      </c>
      <c r="D10" s="267"/>
      <c r="E10" s="267"/>
      <c r="F10" s="267"/>
      <c r="G10" s="267"/>
      <c r="H10" s="267"/>
      <c r="I10" s="111">
        <v>8.5000000000000006E-3</v>
      </c>
      <c r="J10" s="111">
        <v>527.17000000000007</v>
      </c>
      <c r="K10" s="242"/>
      <c r="L10" s="242"/>
      <c r="M10" s="413"/>
      <c r="N10" s="242"/>
      <c r="O10" s="242"/>
    </row>
    <row r="11" spans="1:17" ht="18">
      <c r="A11" s="7" t="s">
        <v>252</v>
      </c>
      <c r="B11" s="163" t="s">
        <v>254</v>
      </c>
      <c r="C11" s="82">
        <v>50</v>
      </c>
      <c r="D11" s="267"/>
      <c r="E11" s="267"/>
      <c r="F11" s="267"/>
      <c r="G11" s="267"/>
      <c r="H11" s="267"/>
      <c r="I11" s="111">
        <v>0.45</v>
      </c>
      <c r="J11" s="111">
        <v>90</v>
      </c>
      <c r="K11" s="242"/>
      <c r="L11" s="242"/>
      <c r="M11" s="413"/>
      <c r="N11" s="242"/>
      <c r="O11" s="242"/>
    </row>
    <row r="12" spans="1:17" ht="18">
      <c r="A12" s="7" t="s">
        <v>253</v>
      </c>
      <c r="B12" s="163" t="s">
        <v>256</v>
      </c>
      <c r="C12" s="82">
        <v>3050</v>
      </c>
      <c r="D12" s="267"/>
      <c r="E12" s="267"/>
      <c r="F12" s="267"/>
      <c r="G12" s="267"/>
      <c r="H12" s="267"/>
      <c r="I12" s="111">
        <v>1.585</v>
      </c>
      <c r="J12" s="111">
        <v>19337</v>
      </c>
      <c r="K12" s="242"/>
      <c r="L12" s="242"/>
      <c r="M12" s="413"/>
      <c r="N12" s="242"/>
      <c r="O12" s="242"/>
    </row>
    <row r="13" spans="1:17" ht="18">
      <c r="A13" s="7" t="s">
        <v>255</v>
      </c>
      <c r="B13" s="163" t="s">
        <v>258</v>
      </c>
      <c r="C13" s="82">
        <v>80</v>
      </c>
      <c r="D13" s="267"/>
      <c r="E13" s="267"/>
      <c r="F13" s="267"/>
      <c r="G13" s="267"/>
      <c r="H13" s="267"/>
      <c r="I13" s="111">
        <v>0.378</v>
      </c>
      <c r="J13" s="111">
        <v>120.96000000000001</v>
      </c>
      <c r="K13" s="242"/>
      <c r="L13" s="242"/>
      <c r="M13" s="413"/>
      <c r="N13" s="242"/>
      <c r="O13" s="242"/>
    </row>
    <row r="14" spans="1:17" ht="18">
      <c r="A14" s="7" t="s">
        <v>257</v>
      </c>
      <c r="B14" s="163" t="s">
        <v>260</v>
      </c>
      <c r="C14" s="82">
        <v>55</v>
      </c>
      <c r="D14" s="267"/>
      <c r="E14" s="267"/>
      <c r="F14" s="267"/>
      <c r="G14" s="267"/>
      <c r="H14" s="267"/>
      <c r="I14" s="111">
        <v>0.4</v>
      </c>
      <c r="J14" s="111">
        <v>88</v>
      </c>
      <c r="K14" s="242"/>
      <c r="L14" s="242"/>
      <c r="M14" s="413"/>
      <c r="N14" s="242"/>
      <c r="O14" s="242"/>
    </row>
    <row r="15" spans="1:17" ht="18">
      <c r="A15" s="7" t="s">
        <v>259</v>
      </c>
      <c r="B15" s="163" t="s">
        <v>262</v>
      </c>
      <c r="C15" s="82">
        <v>50</v>
      </c>
      <c r="D15" s="267"/>
      <c r="E15" s="267"/>
      <c r="F15" s="267"/>
      <c r="G15" s="267"/>
      <c r="H15" s="267"/>
      <c r="I15" s="111">
        <v>0.47</v>
      </c>
      <c r="J15" s="111">
        <v>94</v>
      </c>
      <c r="K15" s="242"/>
      <c r="L15" s="242"/>
      <c r="M15" s="413"/>
      <c r="N15" s="242"/>
      <c r="O15" s="242"/>
    </row>
    <row r="16" spans="1:17" ht="18">
      <c r="A16" s="7" t="s">
        <v>261</v>
      </c>
      <c r="B16" s="163" t="s">
        <v>264</v>
      </c>
      <c r="C16" s="82">
        <v>60</v>
      </c>
      <c r="D16" s="267"/>
      <c r="E16" s="267"/>
      <c r="F16" s="267"/>
      <c r="G16" s="267"/>
      <c r="H16" s="267"/>
      <c r="I16" s="111">
        <v>0.42</v>
      </c>
      <c r="J16" s="111">
        <v>100.8</v>
      </c>
      <c r="K16" s="242"/>
      <c r="L16" s="242"/>
      <c r="M16" s="413"/>
      <c r="N16" s="242"/>
      <c r="O16" s="242"/>
    </row>
    <row r="17" spans="1:15" ht="18">
      <c r="A17" s="7" t="s">
        <v>263</v>
      </c>
      <c r="B17" s="163" t="s">
        <v>266</v>
      </c>
      <c r="C17" s="82">
        <v>63</v>
      </c>
      <c r="D17" s="267"/>
      <c r="E17" s="267"/>
      <c r="F17" s="267"/>
      <c r="G17" s="267"/>
      <c r="H17" s="267"/>
      <c r="I17" s="111">
        <v>0.47</v>
      </c>
      <c r="J17" s="111">
        <v>118.44</v>
      </c>
      <c r="K17" s="242"/>
      <c r="L17" s="242"/>
      <c r="M17" s="413"/>
      <c r="N17" s="242"/>
      <c r="O17" s="242"/>
    </row>
    <row r="18" spans="1:15" ht="18">
      <c r="A18" s="7" t="s">
        <v>265</v>
      </c>
      <c r="B18" s="163" t="s">
        <v>268</v>
      </c>
      <c r="C18" s="82">
        <v>60</v>
      </c>
      <c r="D18" s="267"/>
      <c r="E18" s="267"/>
      <c r="F18" s="267"/>
      <c r="G18" s="267"/>
      <c r="H18" s="267"/>
      <c r="I18" s="111">
        <v>0.32</v>
      </c>
      <c r="J18" s="111">
        <v>76.8</v>
      </c>
      <c r="K18" s="242"/>
      <c r="L18" s="242"/>
      <c r="M18" s="413"/>
      <c r="N18" s="242"/>
      <c r="O18" s="242"/>
    </row>
    <row r="19" spans="1:15" ht="18">
      <c r="A19" s="7" t="s">
        <v>267</v>
      </c>
      <c r="B19" s="163" t="s">
        <v>270</v>
      </c>
      <c r="C19" s="82">
        <v>1060</v>
      </c>
      <c r="D19" s="267"/>
      <c r="E19" s="267"/>
      <c r="F19" s="267"/>
      <c r="G19" s="267"/>
      <c r="H19" s="267"/>
      <c r="I19" s="111">
        <v>0.25</v>
      </c>
      <c r="J19" s="111">
        <v>1060</v>
      </c>
      <c r="K19" s="242"/>
      <c r="L19" s="242"/>
      <c r="M19" s="413"/>
      <c r="N19" s="242"/>
      <c r="O19" s="242"/>
    </row>
    <row r="20" spans="1:15" ht="18">
      <c r="A20" s="7" t="s">
        <v>269</v>
      </c>
      <c r="B20" s="163" t="s">
        <v>272</v>
      </c>
      <c r="C20" s="82">
        <v>20</v>
      </c>
      <c r="D20" s="267"/>
      <c r="E20" s="267"/>
      <c r="F20" s="267"/>
      <c r="G20" s="267"/>
      <c r="H20" s="267"/>
      <c r="I20" s="111">
        <v>0.47</v>
      </c>
      <c r="J20" s="111">
        <v>37.599999999999994</v>
      </c>
      <c r="K20" s="242"/>
      <c r="L20" s="242"/>
      <c r="M20" s="413"/>
      <c r="N20" s="242"/>
      <c r="O20" s="242"/>
    </row>
    <row r="21" spans="1:15" ht="18">
      <c r="A21" s="7" t="s">
        <v>271</v>
      </c>
      <c r="B21" s="163" t="s">
        <v>273</v>
      </c>
      <c r="C21" s="82">
        <v>10</v>
      </c>
      <c r="D21" s="267"/>
      <c r="E21" s="267"/>
      <c r="F21" s="267"/>
      <c r="G21" s="267"/>
      <c r="H21" s="267"/>
      <c r="I21" s="111">
        <v>8.5409000000000006</v>
      </c>
      <c r="J21" s="111">
        <v>341.63600000000002</v>
      </c>
      <c r="K21" s="242"/>
      <c r="L21" s="242"/>
      <c r="M21" s="413"/>
      <c r="N21" s="242"/>
      <c r="O21" s="242"/>
    </row>
    <row r="22" spans="1:15" ht="18">
      <c r="A22" s="7" t="s">
        <v>274</v>
      </c>
      <c r="B22" s="163" t="s">
        <v>275</v>
      </c>
      <c r="C22" s="82">
        <v>4</v>
      </c>
      <c r="D22" s="267"/>
      <c r="E22" s="267"/>
      <c r="F22" s="267"/>
      <c r="G22" s="267"/>
      <c r="H22" s="267"/>
      <c r="I22" s="111">
        <v>10.614599999999999</v>
      </c>
      <c r="J22" s="111">
        <v>169.83359999999999</v>
      </c>
      <c r="K22" s="242"/>
      <c r="L22" s="242"/>
      <c r="M22" s="413"/>
      <c r="N22" s="242"/>
      <c r="O22" s="242"/>
    </row>
    <row r="23" spans="1:15" ht="18">
      <c r="A23" s="7" t="s">
        <v>276</v>
      </c>
      <c r="B23" s="163" t="s">
        <v>277</v>
      </c>
      <c r="C23" s="82">
        <v>5</v>
      </c>
      <c r="D23" s="267"/>
      <c r="E23" s="267"/>
      <c r="F23" s="267"/>
      <c r="G23" s="267"/>
      <c r="H23" s="267"/>
      <c r="I23" s="111">
        <v>23.6</v>
      </c>
      <c r="J23" s="111">
        <v>472</v>
      </c>
      <c r="K23" s="242"/>
      <c r="L23" s="242"/>
      <c r="M23" s="413"/>
      <c r="N23" s="242"/>
      <c r="O23" s="242"/>
    </row>
    <row r="24" spans="1:15" ht="18">
      <c r="A24" s="7" t="s">
        <v>278</v>
      </c>
      <c r="B24" s="163" t="s">
        <v>279</v>
      </c>
      <c r="C24" s="82">
        <v>20000</v>
      </c>
      <c r="D24" s="267"/>
      <c r="E24" s="267"/>
      <c r="F24" s="267"/>
      <c r="G24" s="267"/>
      <c r="H24" s="267"/>
      <c r="I24" s="111">
        <v>5.6500000000000002E-2</v>
      </c>
      <c r="J24" s="111">
        <v>4520</v>
      </c>
      <c r="K24" s="242"/>
      <c r="L24" s="242"/>
      <c r="M24" s="413"/>
      <c r="N24" s="242"/>
      <c r="O24" s="242"/>
    </row>
    <row r="25" spans="1:15" ht="18">
      <c r="A25" s="7" t="s">
        <v>280</v>
      </c>
      <c r="B25" s="163" t="s">
        <v>281</v>
      </c>
      <c r="C25" s="82">
        <v>3450</v>
      </c>
      <c r="D25" s="267"/>
      <c r="E25" s="267"/>
      <c r="F25" s="267"/>
      <c r="G25" s="267"/>
      <c r="H25" s="267"/>
      <c r="I25" s="111">
        <v>0.246</v>
      </c>
      <c r="J25" s="111">
        <v>3394.7999999999997</v>
      </c>
      <c r="K25" s="242"/>
      <c r="L25" s="242"/>
      <c r="M25" s="413"/>
      <c r="N25" s="242"/>
      <c r="O25" s="242"/>
    </row>
    <row r="26" spans="1:15" ht="18">
      <c r="A26" s="7" t="s">
        <v>282</v>
      </c>
      <c r="B26" s="163" t="s">
        <v>283</v>
      </c>
      <c r="C26" s="82">
        <v>250</v>
      </c>
      <c r="D26" s="267"/>
      <c r="E26" s="267"/>
      <c r="F26" s="267"/>
      <c r="G26" s="267"/>
      <c r="H26" s="267"/>
      <c r="I26" s="111">
        <v>0.17</v>
      </c>
      <c r="J26" s="111">
        <v>170</v>
      </c>
      <c r="K26" s="242"/>
      <c r="L26" s="242"/>
      <c r="M26" s="413"/>
      <c r="N26" s="242"/>
      <c r="O26" s="242"/>
    </row>
    <row r="27" spans="1:15" ht="18">
      <c r="A27" s="7" t="s">
        <v>284</v>
      </c>
      <c r="B27" s="163" t="s">
        <v>285</v>
      </c>
      <c r="C27" s="82">
        <v>1850</v>
      </c>
      <c r="D27" s="267"/>
      <c r="E27" s="267"/>
      <c r="F27" s="267"/>
      <c r="G27" s="267"/>
      <c r="H27" s="267"/>
      <c r="I27" s="111">
        <v>5.3999999999999999E-2</v>
      </c>
      <c r="J27" s="111">
        <v>399.6</v>
      </c>
      <c r="K27" s="242"/>
      <c r="L27" s="242"/>
      <c r="M27" s="413"/>
      <c r="N27" s="242"/>
      <c r="O27" s="242"/>
    </row>
    <row r="28" spans="1:15" ht="18">
      <c r="A28" s="7" t="s">
        <v>286</v>
      </c>
      <c r="B28" s="163" t="s">
        <v>393</v>
      </c>
      <c r="C28" s="82">
        <v>3</v>
      </c>
      <c r="D28" s="267"/>
      <c r="E28" s="267"/>
      <c r="F28" s="267"/>
      <c r="G28" s="267"/>
      <c r="H28" s="267"/>
      <c r="I28" s="111">
        <v>1.84</v>
      </c>
      <c r="J28" s="111">
        <v>22.080000000000002</v>
      </c>
      <c r="K28" s="242"/>
      <c r="L28" s="242"/>
      <c r="M28" s="413"/>
      <c r="N28" s="242"/>
      <c r="O28" s="242"/>
    </row>
    <row r="29" spans="1:15" ht="18">
      <c r="A29" s="7" t="s">
        <v>287</v>
      </c>
      <c r="B29" s="163" t="s">
        <v>394</v>
      </c>
      <c r="C29" s="82">
        <v>27</v>
      </c>
      <c r="D29" s="267"/>
      <c r="E29" s="267"/>
      <c r="F29" s="267"/>
      <c r="G29" s="267"/>
      <c r="H29" s="267"/>
      <c r="I29" s="111">
        <v>2.12</v>
      </c>
      <c r="J29" s="111">
        <v>228.96</v>
      </c>
      <c r="K29" s="242"/>
      <c r="L29" s="242"/>
      <c r="M29" s="413"/>
      <c r="N29" s="242"/>
      <c r="O29" s="242"/>
    </row>
    <row r="30" spans="1:15" ht="18">
      <c r="A30" s="7" t="s">
        <v>288</v>
      </c>
      <c r="B30" s="163" t="s">
        <v>395</v>
      </c>
      <c r="C30" s="82">
        <v>31</v>
      </c>
      <c r="D30" s="267"/>
      <c r="E30" s="267"/>
      <c r="F30" s="267"/>
      <c r="G30" s="267"/>
      <c r="H30" s="267"/>
      <c r="I30" s="111">
        <v>3.6</v>
      </c>
      <c r="J30" s="111">
        <v>446.40000000000003</v>
      </c>
      <c r="K30" s="242"/>
      <c r="L30" s="242"/>
      <c r="M30" s="413"/>
      <c r="N30" s="242"/>
      <c r="O30" s="242"/>
    </row>
    <row r="31" spans="1:15" ht="18">
      <c r="A31" s="7" t="s">
        <v>289</v>
      </c>
      <c r="B31" s="163" t="s">
        <v>396</v>
      </c>
      <c r="C31" s="82">
        <v>31</v>
      </c>
      <c r="D31" s="267"/>
      <c r="E31" s="267"/>
      <c r="F31" s="267"/>
      <c r="G31" s="267"/>
      <c r="H31" s="267"/>
      <c r="I31" s="111">
        <v>5.9</v>
      </c>
      <c r="J31" s="111">
        <v>731.6</v>
      </c>
      <c r="K31" s="242"/>
      <c r="L31" s="242"/>
      <c r="M31" s="413"/>
      <c r="N31" s="242"/>
      <c r="O31" s="242"/>
    </row>
    <row r="32" spans="1:15" ht="18">
      <c r="A32" s="7" t="s">
        <v>290</v>
      </c>
      <c r="B32" s="163" t="s">
        <v>397</v>
      </c>
      <c r="C32" s="82">
        <v>12</v>
      </c>
      <c r="D32" s="267"/>
      <c r="E32" s="267"/>
      <c r="F32" s="267"/>
      <c r="G32" s="267"/>
      <c r="H32" s="267"/>
      <c r="I32" s="111">
        <v>10.59</v>
      </c>
      <c r="J32" s="111">
        <v>508.32</v>
      </c>
      <c r="K32" s="242"/>
      <c r="L32" s="242"/>
      <c r="M32" s="413"/>
      <c r="N32" s="242"/>
      <c r="O32" s="242"/>
    </row>
    <row r="33" spans="1:15" ht="18">
      <c r="A33" s="7" t="s">
        <v>291</v>
      </c>
      <c r="B33" s="163" t="s">
        <v>292</v>
      </c>
      <c r="C33" s="82">
        <v>2</v>
      </c>
      <c r="D33" s="267"/>
      <c r="E33" s="267"/>
      <c r="F33" s="267"/>
      <c r="G33" s="267"/>
      <c r="H33" s="267"/>
      <c r="I33" s="111">
        <v>0.21</v>
      </c>
      <c r="J33" s="111">
        <v>1.68</v>
      </c>
      <c r="K33" s="242"/>
      <c r="L33" s="242"/>
      <c r="M33" s="413"/>
      <c r="N33" s="242"/>
      <c r="O33" s="242"/>
    </row>
    <row r="34" spans="1:15" ht="18">
      <c r="A34" s="7" t="s">
        <v>293</v>
      </c>
      <c r="B34" s="163" t="s">
        <v>294</v>
      </c>
      <c r="C34" s="82">
        <v>8000</v>
      </c>
      <c r="D34" s="267"/>
      <c r="E34" s="267"/>
      <c r="F34" s="267"/>
      <c r="G34" s="267"/>
      <c r="H34" s="267"/>
      <c r="I34" s="111">
        <v>5.3999999999999999E-2</v>
      </c>
      <c r="J34" s="111">
        <v>1728</v>
      </c>
      <c r="K34" s="242"/>
      <c r="L34" s="242"/>
      <c r="M34" s="413"/>
      <c r="N34" s="242"/>
      <c r="O34" s="242"/>
    </row>
    <row r="35" spans="1:15" ht="18">
      <c r="A35" s="7" t="s">
        <v>295</v>
      </c>
      <c r="B35" s="163" t="s">
        <v>296</v>
      </c>
      <c r="C35" s="82">
        <v>3</v>
      </c>
      <c r="D35" s="267"/>
      <c r="E35" s="267"/>
      <c r="F35" s="267"/>
      <c r="G35" s="267"/>
      <c r="H35" s="267"/>
      <c r="I35" s="111">
        <v>144</v>
      </c>
      <c r="J35" s="111">
        <v>1728</v>
      </c>
      <c r="K35" s="242"/>
      <c r="L35" s="242"/>
      <c r="M35" s="413"/>
      <c r="N35" s="242"/>
      <c r="O35" s="242"/>
    </row>
    <row r="36" spans="1:15" ht="18">
      <c r="A36" s="7" t="s">
        <v>297</v>
      </c>
      <c r="B36" s="163" t="s">
        <v>298</v>
      </c>
      <c r="C36" s="82">
        <v>3000</v>
      </c>
      <c r="D36" s="267"/>
      <c r="E36" s="267"/>
      <c r="F36" s="267"/>
      <c r="G36" s="267"/>
      <c r="H36" s="267"/>
      <c r="I36" s="111">
        <v>2.8000000000000001E-2</v>
      </c>
      <c r="J36" s="111">
        <v>336</v>
      </c>
      <c r="K36" s="242"/>
      <c r="L36" s="242"/>
      <c r="M36" s="413"/>
      <c r="N36" s="242"/>
      <c r="O36" s="242"/>
    </row>
    <row r="37" spans="1:15" ht="18">
      <c r="A37" s="7" t="s">
        <v>299</v>
      </c>
      <c r="B37" s="163" t="s">
        <v>300</v>
      </c>
      <c r="C37" s="82">
        <v>10</v>
      </c>
      <c r="D37" s="267"/>
      <c r="E37" s="267"/>
      <c r="F37" s="267"/>
      <c r="G37" s="267"/>
      <c r="H37" s="267"/>
      <c r="I37" s="111">
        <v>0.7</v>
      </c>
      <c r="J37" s="111">
        <v>28</v>
      </c>
      <c r="K37" s="242"/>
      <c r="L37" s="242"/>
      <c r="M37" s="413"/>
      <c r="N37" s="242"/>
      <c r="O37" s="242"/>
    </row>
    <row r="38" spans="1:15" ht="18">
      <c r="A38" s="7" t="s">
        <v>301</v>
      </c>
      <c r="B38" s="163" t="s">
        <v>302</v>
      </c>
      <c r="C38" s="82">
        <v>17</v>
      </c>
      <c r="D38" s="267"/>
      <c r="E38" s="267"/>
      <c r="F38" s="267"/>
      <c r="G38" s="267"/>
      <c r="H38" s="267"/>
      <c r="I38" s="111">
        <v>1.1299999999999999</v>
      </c>
      <c r="J38" s="111">
        <v>76.839999999999989</v>
      </c>
      <c r="K38" s="242"/>
      <c r="L38" s="242"/>
      <c r="M38" s="413"/>
      <c r="N38" s="242"/>
      <c r="O38" s="242"/>
    </row>
    <row r="39" spans="1:15" ht="18">
      <c r="A39" s="7" t="s">
        <v>303</v>
      </c>
      <c r="B39" s="163" t="s">
        <v>304</v>
      </c>
      <c r="C39" s="82">
        <v>13</v>
      </c>
      <c r="D39" s="267"/>
      <c r="E39" s="267"/>
      <c r="F39" s="267"/>
      <c r="G39" s="267"/>
      <c r="H39" s="267"/>
      <c r="I39" s="111">
        <v>1.464</v>
      </c>
      <c r="J39" s="111">
        <v>76.128</v>
      </c>
      <c r="K39" s="242"/>
      <c r="L39" s="242"/>
      <c r="M39" s="413"/>
      <c r="N39" s="242"/>
      <c r="O39" s="242"/>
    </row>
    <row r="40" spans="1:15" ht="18">
      <c r="A40" s="7" t="s">
        <v>305</v>
      </c>
      <c r="B40" s="163" t="s">
        <v>306</v>
      </c>
      <c r="C40" s="82">
        <v>27</v>
      </c>
      <c r="D40" s="267"/>
      <c r="E40" s="267"/>
      <c r="F40" s="267"/>
      <c r="G40" s="267"/>
      <c r="H40" s="267"/>
      <c r="I40" s="111">
        <v>1.76</v>
      </c>
      <c r="J40" s="111">
        <v>190.08</v>
      </c>
      <c r="K40" s="242"/>
      <c r="L40" s="242"/>
      <c r="M40" s="413"/>
      <c r="N40" s="242"/>
      <c r="O40" s="242"/>
    </row>
    <row r="41" spans="1:15" ht="18">
      <c r="A41" s="7" t="s">
        <v>307</v>
      </c>
      <c r="B41" s="163" t="s">
        <v>308</v>
      </c>
      <c r="C41" s="82">
        <v>40</v>
      </c>
      <c r="D41" s="267"/>
      <c r="E41" s="267"/>
      <c r="F41" s="267"/>
      <c r="G41" s="267"/>
      <c r="H41" s="267"/>
      <c r="I41" s="111">
        <v>2.73</v>
      </c>
      <c r="J41" s="111">
        <v>436.8</v>
      </c>
      <c r="K41" s="242"/>
      <c r="L41" s="242"/>
      <c r="M41" s="413"/>
      <c r="N41" s="242"/>
      <c r="O41" s="242"/>
    </row>
    <row r="42" spans="1:15" ht="18">
      <c r="A42" s="7" t="s">
        <v>309</v>
      </c>
      <c r="B42" s="163" t="s">
        <v>310</v>
      </c>
      <c r="C42" s="82">
        <v>5</v>
      </c>
      <c r="D42" s="267"/>
      <c r="E42" s="267"/>
      <c r="F42" s="267"/>
      <c r="G42" s="267"/>
      <c r="H42" s="267"/>
      <c r="I42" s="111">
        <v>3</v>
      </c>
      <c r="J42" s="111">
        <v>60</v>
      </c>
      <c r="K42" s="242"/>
      <c r="L42" s="242"/>
      <c r="M42" s="413"/>
      <c r="N42" s="242"/>
      <c r="O42" s="242"/>
    </row>
    <row r="43" spans="1:15" ht="18">
      <c r="A43" s="7" t="s">
        <v>311</v>
      </c>
      <c r="B43" s="163" t="s">
        <v>312</v>
      </c>
      <c r="C43" s="82">
        <v>5</v>
      </c>
      <c r="D43" s="267"/>
      <c r="E43" s="267"/>
      <c r="F43" s="267"/>
      <c r="G43" s="267"/>
      <c r="H43" s="267"/>
      <c r="I43" s="111">
        <v>1.41</v>
      </c>
      <c r="J43" s="111">
        <v>28.2</v>
      </c>
      <c r="K43" s="242"/>
      <c r="L43" s="242"/>
      <c r="M43" s="413"/>
      <c r="N43" s="242"/>
      <c r="O43" s="242"/>
    </row>
    <row r="44" spans="1:15" ht="18">
      <c r="A44" s="7" t="s">
        <v>313</v>
      </c>
      <c r="B44" s="163" t="s">
        <v>314</v>
      </c>
      <c r="C44" s="82">
        <v>5</v>
      </c>
      <c r="D44" s="267"/>
      <c r="E44" s="267"/>
      <c r="F44" s="267"/>
      <c r="G44" s="267"/>
      <c r="H44" s="267"/>
      <c r="I44" s="111">
        <v>1.71</v>
      </c>
      <c r="J44" s="111">
        <v>34.200000000000003</v>
      </c>
      <c r="K44" s="242"/>
      <c r="L44" s="242"/>
      <c r="M44" s="413"/>
      <c r="N44" s="242"/>
      <c r="O44" s="242"/>
    </row>
    <row r="45" spans="1:15" ht="18">
      <c r="A45" s="7" t="s">
        <v>315</v>
      </c>
      <c r="B45" s="163" t="s">
        <v>316</v>
      </c>
      <c r="C45" s="82">
        <v>10</v>
      </c>
      <c r="D45" s="267"/>
      <c r="E45" s="267"/>
      <c r="F45" s="267"/>
      <c r="G45" s="267"/>
      <c r="H45" s="267"/>
      <c r="I45" s="111">
        <v>18</v>
      </c>
      <c r="J45" s="111">
        <v>720</v>
      </c>
      <c r="K45" s="242"/>
      <c r="L45" s="242"/>
      <c r="M45" s="413"/>
      <c r="N45" s="242"/>
      <c r="O45" s="242"/>
    </row>
    <row r="46" spans="1:15" ht="18">
      <c r="A46" s="7" t="s">
        <v>317</v>
      </c>
      <c r="B46" s="163" t="s">
        <v>318</v>
      </c>
      <c r="C46" s="82">
        <v>15</v>
      </c>
      <c r="D46" s="267"/>
      <c r="E46" s="267"/>
      <c r="F46" s="267"/>
      <c r="G46" s="267"/>
      <c r="H46" s="267"/>
      <c r="I46" s="111">
        <v>10.5</v>
      </c>
      <c r="J46" s="111">
        <v>630</v>
      </c>
      <c r="K46" s="242"/>
      <c r="L46" s="242"/>
      <c r="M46" s="413"/>
      <c r="N46" s="242"/>
      <c r="O46" s="242"/>
    </row>
    <row r="47" spans="1:15" ht="18">
      <c r="A47" s="7" t="s">
        <v>319</v>
      </c>
      <c r="B47" s="163" t="s">
        <v>320</v>
      </c>
      <c r="C47" s="82">
        <v>6</v>
      </c>
      <c r="D47" s="267"/>
      <c r="E47" s="267"/>
      <c r="F47" s="267"/>
      <c r="G47" s="267"/>
      <c r="H47" s="267"/>
      <c r="I47" s="111">
        <v>16.8</v>
      </c>
      <c r="J47" s="111">
        <v>403.20000000000005</v>
      </c>
      <c r="K47" s="242"/>
      <c r="L47" s="242"/>
      <c r="M47" s="413"/>
      <c r="N47" s="242"/>
      <c r="O47" s="242"/>
    </row>
    <row r="48" spans="1:15" ht="18">
      <c r="A48" s="7" t="s">
        <v>321</v>
      </c>
      <c r="B48" s="163" t="s">
        <v>322</v>
      </c>
      <c r="C48" s="82">
        <v>5</v>
      </c>
      <c r="D48" s="267"/>
      <c r="E48" s="267"/>
      <c r="F48" s="267"/>
      <c r="G48" s="267"/>
      <c r="H48" s="267"/>
      <c r="I48" s="111">
        <v>6</v>
      </c>
      <c r="J48" s="111">
        <v>120</v>
      </c>
      <c r="K48" s="242"/>
      <c r="L48" s="242"/>
      <c r="M48" s="413"/>
      <c r="N48" s="242"/>
      <c r="O48" s="242"/>
    </row>
    <row r="49" spans="1:15" ht="18">
      <c r="A49" s="7" t="s">
        <v>323</v>
      </c>
      <c r="B49" s="163" t="s">
        <v>324</v>
      </c>
      <c r="C49" s="82">
        <v>1000</v>
      </c>
      <c r="D49" s="267"/>
      <c r="E49" s="267"/>
      <c r="F49" s="267"/>
      <c r="G49" s="267"/>
      <c r="H49" s="267"/>
      <c r="I49" s="111">
        <v>0.04</v>
      </c>
      <c r="J49" s="111">
        <v>160</v>
      </c>
      <c r="K49" s="242"/>
      <c r="L49" s="242"/>
      <c r="M49" s="413"/>
      <c r="N49" s="242"/>
      <c r="O49" s="242"/>
    </row>
    <row r="50" spans="1:15" ht="18">
      <c r="A50" s="7" t="s">
        <v>325</v>
      </c>
      <c r="B50" s="163" t="s">
        <v>326</v>
      </c>
      <c r="C50" s="82">
        <v>1000</v>
      </c>
      <c r="D50" s="267"/>
      <c r="E50" s="267"/>
      <c r="F50" s="267"/>
      <c r="G50" s="267"/>
      <c r="H50" s="267"/>
      <c r="I50" s="111">
        <v>3.7999999999999999E-2</v>
      </c>
      <c r="J50" s="111">
        <v>152</v>
      </c>
      <c r="K50" s="242"/>
      <c r="L50" s="242"/>
      <c r="M50" s="413"/>
      <c r="N50" s="242"/>
      <c r="O50" s="242"/>
    </row>
    <row r="51" spans="1:15" ht="18">
      <c r="A51" s="7" t="s">
        <v>327</v>
      </c>
      <c r="B51" s="163" t="s">
        <v>328</v>
      </c>
      <c r="C51" s="82">
        <v>1000</v>
      </c>
      <c r="D51" s="267"/>
      <c r="E51" s="267"/>
      <c r="F51" s="267"/>
      <c r="G51" s="267"/>
      <c r="H51" s="267"/>
      <c r="I51" s="111">
        <v>0.25</v>
      </c>
      <c r="J51" s="111">
        <v>1000</v>
      </c>
      <c r="K51" s="242"/>
      <c r="L51" s="242"/>
      <c r="M51" s="413"/>
      <c r="N51" s="242"/>
      <c r="O51" s="242"/>
    </row>
    <row r="52" spans="1:15" ht="18">
      <c r="A52" s="7" t="s">
        <v>329</v>
      </c>
      <c r="B52" s="163" t="s">
        <v>330</v>
      </c>
      <c r="C52" s="82">
        <v>283</v>
      </c>
      <c r="D52" s="267"/>
      <c r="E52" s="267"/>
      <c r="F52" s="267"/>
      <c r="G52" s="267"/>
      <c r="H52" s="267"/>
      <c r="I52" s="111">
        <v>14.41</v>
      </c>
      <c r="J52" s="111">
        <v>16312.12</v>
      </c>
      <c r="K52" s="242"/>
      <c r="L52" s="242"/>
      <c r="M52" s="413"/>
      <c r="N52" s="242"/>
      <c r="O52" s="242"/>
    </row>
    <row r="53" spans="1:15" ht="18">
      <c r="A53" s="7" t="s">
        <v>331</v>
      </c>
      <c r="B53" s="163" t="s">
        <v>332</v>
      </c>
      <c r="C53" s="82">
        <v>57</v>
      </c>
      <c r="D53" s="267"/>
      <c r="E53" s="267"/>
      <c r="F53" s="267"/>
      <c r="G53" s="267"/>
      <c r="H53" s="267"/>
      <c r="I53" s="111">
        <v>18</v>
      </c>
      <c r="J53" s="111">
        <v>4104</v>
      </c>
      <c r="K53" s="242"/>
      <c r="L53" s="242"/>
      <c r="M53" s="413"/>
      <c r="N53" s="242"/>
      <c r="O53" s="242"/>
    </row>
    <row r="54" spans="1:15" ht="18">
      <c r="A54" s="7" t="s">
        <v>333</v>
      </c>
      <c r="B54" s="163" t="s">
        <v>334</v>
      </c>
      <c r="C54" s="82">
        <v>13050</v>
      </c>
      <c r="D54" s="267"/>
      <c r="E54" s="267"/>
      <c r="F54" s="267"/>
      <c r="G54" s="267"/>
      <c r="H54" s="267"/>
      <c r="I54" s="111">
        <v>1.1000000000000001</v>
      </c>
      <c r="J54" s="111">
        <v>57420.000000000007</v>
      </c>
      <c r="K54" s="242"/>
      <c r="L54" s="242"/>
      <c r="M54" s="413"/>
      <c r="N54" s="242"/>
      <c r="O54" s="242"/>
    </row>
    <row r="55" spans="1:15" ht="18">
      <c r="A55" s="7" t="s">
        <v>335</v>
      </c>
      <c r="B55" s="163" t="s">
        <v>336</v>
      </c>
      <c r="C55" s="82">
        <v>400</v>
      </c>
      <c r="D55" s="267"/>
      <c r="E55" s="267"/>
      <c r="F55" s="267"/>
      <c r="G55" s="267"/>
      <c r="H55" s="267"/>
      <c r="I55" s="111">
        <v>0.71830000000000005</v>
      </c>
      <c r="J55" s="111">
        <v>1149.28</v>
      </c>
      <c r="K55" s="242"/>
      <c r="L55" s="242"/>
      <c r="M55" s="413"/>
      <c r="N55" s="242"/>
      <c r="O55" s="242"/>
    </row>
    <row r="56" spans="1:15" ht="18">
      <c r="A56" s="7" t="s">
        <v>337</v>
      </c>
      <c r="B56" s="163" t="s">
        <v>338</v>
      </c>
      <c r="C56" s="82">
        <v>8</v>
      </c>
      <c r="D56" s="267"/>
      <c r="E56" s="267"/>
      <c r="F56" s="267"/>
      <c r="G56" s="267"/>
      <c r="H56" s="267"/>
      <c r="I56" s="111">
        <v>3.3</v>
      </c>
      <c r="J56" s="111">
        <v>105.6</v>
      </c>
      <c r="K56" s="242"/>
      <c r="L56" s="242"/>
      <c r="M56" s="413"/>
      <c r="N56" s="242"/>
      <c r="O56" s="242"/>
    </row>
    <row r="57" spans="1:15" ht="33">
      <c r="A57" s="7" t="s">
        <v>339</v>
      </c>
      <c r="B57" s="163" t="s">
        <v>340</v>
      </c>
      <c r="C57" s="82">
        <v>693800</v>
      </c>
      <c r="D57" s="267"/>
      <c r="E57" s="267"/>
      <c r="F57" s="267"/>
      <c r="G57" s="267"/>
      <c r="H57" s="267"/>
      <c r="I57" s="111">
        <v>2.4899999999999999E-2</v>
      </c>
      <c r="J57" s="111">
        <v>69102.48</v>
      </c>
      <c r="K57" s="242"/>
      <c r="L57" s="242"/>
      <c r="M57" s="413"/>
      <c r="N57" s="242"/>
      <c r="O57" s="242"/>
    </row>
    <row r="58" spans="1:15" ht="33">
      <c r="A58" s="7" t="s">
        <v>341</v>
      </c>
      <c r="B58" s="163" t="s">
        <v>342</v>
      </c>
      <c r="C58" s="82">
        <v>32700</v>
      </c>
      <c r="D58" s="267"/>
      <c r="E58" s="267"/>
      <c r="F58" s="267"/>
      <c r="G58" s="267"/>
      <c r="H58" s="267"/>
      <c r="I58" s="111">
        <v>1.9E-2</v>
      </c>
      <c r="J58" s="111">
        <v>2485.1999999999998</v>
      </c>
      <c r="K58" s="242"/>
      <c r="L58" s="242"/>
      <c r="M58" s="413"/>
      <c r="N58" s="242"/>
      <c r="O58" s="242"/>
    </row>
    <row r="59" spans="1:15" ht="18">
      <c r="A59" s="7" t="s">
        <v>343</v>
      </c>
      <c r="B59" s="175" t="s">
        <v>344</v>
      </c>
      <c r="C59" s="82">
        <v>155</v>
      </c>
      <c r="D59" s="267"/>
      <c r="E59" s="267"/>
      <c r="F59" s="267"/>
      <c r="G59" s="267"/>
      <c r="H59" s="267"/>
      <c r="I59" s="111">
        <v>3.16</v>
      </c>
      <c r="J59" s="111">
        <v>1959.2</v>
      </c>
      <c r="K59" s="242"/>
      <c r="L59" s="242"/>
      <c r="M59" s="413"/>
      <c r="N59" s="242"/>
      <c r="O59" s="242"/>
    </row>
    <row r="60" spans="1:15" ht="18">
      <c r="A60" s="7" t="s">
        <v>345</v>
      </c>
      <c r="B60" s="163" t="s">
        <v>346</v>
      </c>
      <c r="C60" s="82">
        <v>11500</v>
      </c>
      <c r="D60" s="267"/>
      <c r="E60" s="267"/>
      <c r="F60" s="267"/>
      <c r="G60" s="267"/>
      <c r="H60" s="267"/>
      <c r="I60" s="111">
        <v>1.4999999999999999E-2</v>
      </c>
      <c r="J60" s="111">
        <v>690</v>
      </c>
      <c r="K60" s="242"/>
      <c r="L60" s="242"/>
      <c r="M60" s="413"/>
      <c r="N60" s="242"/>
      <c r="O60" s="242"/>
    </row>
    <row r="61" spans="1:15" ht="18">
      <c r="A61" s="7" t="s">
        <v>347</v>
      </c>
      <c r="B61" s="163" t="s">
        <v>348</v>
      </c>
      <c r="C61" s="82">
        <v>2</v>
      </c>
      <c r="D61" s="267"/>
      <c r="E61" s="267"/>
      <c r="F61" s="267"/>
      <c r="G61" s="267"/>
      <c r="H61" s="267"/>
      <c r="I61" s="111">
        <v>1.1850000000000001</v>
      </c>
      <c r="J61" s="111">
        <v>9.48</v>
      </c>
      <c r="K61" s="242"/>
      <c r="L61" s="242"/>
      <c r="M61" s="413"/>
      <c r="N61" s="242"/>
      <c r="O61" s="242"/>
    </row>
    <row r="62" spans="1:15" ht="18">
      <c r="A62" s="7" t="s">
        <v>349</v>
      </c>
      <c r="B62" s="163" t="s">
        <v>351</v>
      </c>
      <c r="C62" s="82">
        <v>2</v>
      </c>
      <c r="D62" s="267"/>
      <c r="E62" s="267"/>
      <c r="F62" s="267"/>
      <c r="G62" s="267"/>
      <c r="H62" s="267"/>
      <c r="I62" s="111">
        <v>1.5449999999999999</v>
      </c>
      <c r="J62" s="111">
        <v>12.36</v>
      </c>
      <c r="K62" s="242"/>
      <c r="L62" s="242"/>
      <c r="M62" s="413"/>
      <c r="N62" s="242"/>
      <c r="O62" s="242"/>
    </row>
    <row r="63" spans="1:15" ht="33">
      <c r="A63" s="7" t="s">
        <v>352</v>
      </c>
      <c r="B63" s="163" t="s">
        <v>354</v>
      </c>
      <c r="C63" s="82">
        <v>25</v>
      </c>
      <c r="D63" s="267"/>
      <c r="E63" s="267"/>
      <c r="F63" s="267"/>
      <c r="G63" s="267"/>
      <c r="H63" s="267"/>
      <c r="I63" s="111">
        <v>1.1200000000000001</v>
      </c>
      <c r="J63" s="111">
        <v>112.00000000000001</v>
      </c>
      <c r="K63" s="242"/>
      <c r="L63" s="242"/>
      <c r="M63" s="413"/>
      <c r="N63" s="242"/>
      <c r="O63" s="242"/>
    </row>
    <row r="64" spans="1:15" ht="33">
      <c r="A64" s="7" t="s">
        <v>355</v>
      </c>
      <c r="B64" s="163" t="s">
        <v>357</v>
      </c>
      <c r="C64" s="82">
        <v>60</v>
      </c>
      <c r="D64" s="267"/>
      <c r="E64" s="267"/>
      <c r="F64" s="267"/>
      <c r="G64" s="267"/>
      <c r="H64" s="267"/>
      <c r="I64" s="111">
        <v>1.2250000000000001</v>
      </c>
      <c r="J64" s="111">
        <v>294</v>
      </c>
      <c r="K64" s="242"/>
      <c r="L64" s="242"/>
      <c r="M64" s="413"/>
      <c r="N64" s="242"/>
      <c r="O64" s="242"/>
    </row>
    <row r="65" spans="1:15" ht="33">
      <c r="A65" s="7" t="s">
        <v>350</v>
      </c>
      <c r="B65" s="163" t="s">
        <v>359</v>
      </c>
      <c r="C65" s="82">
        <v>2</v>
      </c>
      <c r="D65" s="267"/>
      <c r="E65" s="267"/>
      <c r="F65" s="267"/>
      <c r="G65" s="267"/>
      <c r="H65" s="267"/>
      <c r="I65" s="111">
        <v>1.645</v>
      </c>
      <c r="J65" s="111">
        <v>13.16</v>
      </c>
      <c r="K65" s="242"/>
      <c r="L65" s="242"/>
      <c r="M65" s="413"/>
      <c r="N65" s="242"/>
      <c r="O65" s="242"/>
    </row>
    <row r="66" spans="1:15" ht="18">
      <c r="A66" s="7" t="s">
        <v>353</v>
      </c>
      <c r="B66" s="163" t="s">
        <v>361</v>
      </c>
      <c r="C66" s="82">
        <v>49</v>
      </c>
      <c r="D66" s="267"/>
      <c r="E66" s="267"/>
      <c r="F66" s="267"/>
      <c r="G66" s="267"/>
      <c r="H66" s="267"/>
      <c r="I66" s="111">
        <v>70</v>
      </c>
      <c r="J66" s="111">
        <v>13720</v>
      </c>
      <c r="K66" s="242"/>
      <c r="L66" s="242"/>
      <c r="M66" s="413"/>
      <c r="N66" s="242"/>
      <c r="O66" s="242"/>
    </row>
    <row r="67" spans="1:15" ht="18">
      <c r="A67" s="7" t="s">
        <v>356</v>
      </c>
      <c r="B67" s="163" t="s">
        <v>363</v>
      </c>
      <c r="C67" s="82">
        <v>7</v>
      </c>
      <c r="D67" s="267"/>
      <c r="E67" s="267"/>
      <c r="F67" s="267"/>
      <c r="G67" s="267"/>
      <c r="H67" s="267"/>
      <c r="I67" s="111">
        <v>120</v>
      </c>
      <c r="J67" s="111">
        <v>3360</v>
      </c>
      <c r="K67" s="242"/>
      <c r="L67" s="242"/>
      <c r="M67" s="413"/>
      <c r="N67" s="242"/>
      <c r="O67" s="242"/>
    </row>
    <row r="68" spans="1:15" ht="18">
      <c r="A68" s="7" t="s">
        <v>358</v>
      </c>
      <c r="B68" s="163" t="s">
        <v>365</v>
      </c>
      <c r="C68" s="82">
        <v>2500</v>
      </c>
      <c r="D68" s="267"/>
      <c r="E68" s="267"/>
      <c r="F68" s="267"/>
      <c r="G68" s="267"/>
      <c r="H68" s="267"/>
      <c r="I68" s="111">
        <v>0.06</v>
      </c>
      <c r="J68" s="111">
        <v>600</v>
      </c>
      <c r="K68" s="242"/>
      <c r="L68" s="242"/>
      <c r="M68" s="413"/>
      <c r="N68" s="242"/>
      <c r="O68" s="242"/>
    </row>
    <row r="69" spans="1:15" ht="18">
      <c r="A69" s="7" t="s">
        <v>360</v>
      </c>
      <c r="B69" s="163" t="s">
        <v>367</v>
      </c>
      <c r="C69" s="82">
        <v>3500</v>
      </c>
      <c r="D69" s="267"/>
      <c r="E69" s="267"/>
      <c r="F69" s="267"/>
      <c r="G69" s="267"/>
      <c r="H69" s="267"/>
      <c r="I69" s="111">
        <v>0.08</v>
      </c>
      <c r="J69" s="111">
        <v>1120</v>
      </c>
      <c r="K69" s="242"/>
      <c r="L69" s="242"/>
      <c r="M69" s="413"/>
      <c r="N69" s="242"/>
      <c r="O69" s="242"/>
    </row>
    <row r="70" spans="1:15" ht="18">
      <c r="A70" s="7" t="s">
        <v>362</v>
      </c>
      <c r="B70" s="163" t="s">
        <v>369</v>
      </c>
      <c r="C70" s="82">
        <v>100</v>
      </c>
      <c r="D70" s="267"/>
      <c r="E70" s="267"/>
      <c r="F70" s="267"/>
      <c r="G70" s="267"/>
      <c r="H70" s="267"/>
      <c r="I70" s="111">
        <v>0.9</v>
      </c>
      <c r="J70" s="111">
        <v>360</v>
      </c>
      <c r="K70" s="242"/>
      <c r="L70" s="242"/>
      <c r="M70" s="413"/>
      <c r="N70" s="242"/>
      <c r="O70" s="242"/>
    </row>
    <row r="71" spans="1:15" ht="18">
      <c r="A71" s="7" t="s">
        <v>364</v>
      </c>
      <c r="B71" s="163" t="s">
        <v>370</v>
      </c>
      <c r="C71" s="82">
        <v>100</v>
      </c>
      <c r="D71" s="267"/>
      <c r="E71" s="267"/>
      <c r="F71" s="267"/>
      <c r="G71" s="267"/>
      <c r="H71" s="267"/>
      <c r="I71" s="111">
        <v>1.2</v>
      </c>
      <c r="J71" s="111">
        <v>480</v>
      </c>
      <c r="K71" s="242"/>
      <c r="L71" s="242"/>
      <c r="M71" s="413"/>
      <c r="N71" s="242"/>
      <c r="O71" s="242"/>
    </row>
    <row r="72" spans="1:15" ht="18">
      <c r="A72" s="7" t="s">
        <v>366</v>
      </c>
      <c r="B72" s="163" t="s">
        <v>371</v>
      </c>
      <c r="C72" s="82">
        <v>200</v>
      </c>
      <c r="D72" s="267"/>
      <c r="E72" s="267"/>
      <c r="F72" s="267"/>
      <c r="G72" s="267"/>
      <c r="H72" s="267"/>
      <c r="I72" s="111">
        <v>3</v>
      </c>
      <c r="J72" s="111">
        <v>2400</v>
      </c>
      <c r="K72" s="242"/>
      <c r="L72" s="242"/>
      <c r="M72" s="413"/>
      <c r="N72" s="242"/>
      <c r="O72" s="242"/>
    </row>
    <row r="73" spans="1:15" ht="18">
      <c r="A73" s="7" t="s">
        <v>368</v>
      </c>
      <c r="B73" s="163" t="s">
        <v>373</v>
      </c>
      <c r="C73" s="82">
        <v>230</v>
      </c>
      <c r="D73" s="267"/>
      <c r="E73" s="267"/>
      <c r="F73" s="267"/>
      <c r="G73" s="267"/>
      <c r="H73" s="267"/>
      <c r="I73" s="111">
        <v>0.71499999999999997</v>
      </c>
      <c r="J73" s="111">
        <v>657.8</v>
      </c>
      <c r="K73" s="242"/>
      <c r="L73" s="242"/>
      <c r="M73" s="413"/>
      <c r="N73" s="242"/>
      <c r="O73" s="242"/>
    </row>
    <row r="74" spans="1:15" ht="18">
      <c r="A74" s="7" t="s">
        <v>372</v>
      </c>
      <c r="B74" s="163" t="s">
        <v>375</v>
      </c>
      <c r="C74" s="82">
        <v>2930</v>
      </c>
      <c r="D74" s="267"/>
      <c r="E74" s="267"/>
      <c r="F74" s="267"/>
      <c r="G74" s="267"/>
      <c r="H74" s="267"/>
      <c r="I74" s="111">
        <v>0.23</v>
      </c>
      <c r="J74" s="111">
        <v>2695.6</v>
      </c>
      <c r="K74" s="242"/>
      <c r="L74" s="242"/>
      <c r="M74" s="413"/>
      <c r="N74" s="242"/>
      <c r="O74" s="242"/>
    </row>
    <row r="75" spans="1:15" ht="18">
      <c r="A75" s="7" t="s">
        <v>374</v>
      </c>
      <c r="B75" s="163" t="s">
        <v>377</v>
      </c>
      <c r="C75" s="82">
        <v>1350</v>
      </c>
      <c r="D75" s="267"/>
      <c r="E75" s="267"/>
      <c r="F75" s="267"/>
      <c r="G75" s="267"/>
      <c r="H75" s="267"/>
      <c r="I75" s="111">
        <v>0.19500000000000001</v>
      </c>
      <c r="J75" s="111">
        <v>1053</v>
      </c>
      <c r="K75" s="242"/>
      <c r="L75" s="242"/>
      <c r="M75" s="413"/>
      <c r="N75" s="242"/>
      <c r="O75" s="242"/>
    </row>
    <row r="76" spans="1:15" ht="18">
      <c r="A76" s="7" t="s">
        <v>376</v>
      </c>
      <c r="B76" s="163" t="s">
        <v>379</v>
      </c>
      <c r="C76" s="82">
        <v>1610</v>
      </c>
      <c r="D76" s="267"/>
      <c r="E76" s="267"/>
      <c r="F76" s="267"/>
      <c r="G76" s="267"/>
      <c r="H76" s="267"/>
      <c r="I76" s="111">
        <v>0.81299999999999994</v>
      </c>
      <c r="J76" s="111">
        <v>5235.7199999999993</v>
      </c>
      <c r="K76" s="242"/>
      <c r="L76" s="242"/>
      <c r="M76" s="413"/>
      <c r="N76" s="242"/>
      <c r="O76" s="242"/>
    </row>
    <row r="77" spans="1:15" ht="18">
      <c r="A77" s="7" t="s">
        <v>378</v>
      </c>
      <c r="B77" s="163" t="s">
        <v>380</v>
      </c>
      <c r="C77" s="82">
        <v>2000</v>
      </c>
      <c r="D77" s="267"/>
      <c r="E77" s="267"/>
      <c r="F77" s="267"/>
      <c r="G77" s="267"/>
      <c r="H77" s="267"/>
      <c r="I77" s="111">
        <v>0.03</v>
      </c>
      <c r="J77" s="111">
        <v>240</v>
      </c>
      <c r="K77" s="242"/>
      <c r="L77" s="242"/>
      <c r="M77" s="413"/>
      <c r="N77" s="242"/>
      <c r="O77" s="242"/>
    </row>
    <row r="78" spans="1:15" ht="18">
      <c r="A78" s="7" t="s">
        <v>381</v>
      </c>
      <c r="B78" s="163" t="s">
        <v>382</v>
      </c>
      <c r="C78" s="82">
        <v>811</v>
      </c>
      <c r="D78" s="267"/>
      <c r="E78" s="267"/>
      <c r="F78" s="267"/>
      <c r="G78" s="267"/>
      <c r="H78" s="267"/>
      <c r="I78" s="111">
        <v>1.8</v>
      </c>
      <c r="J78" s="111">
        <v>5839.2</v>
      </c>
      <c r="K78" s="242"/>
      <c r="L78" s="242"/>
      <c r="M78" s="413"/>
      <c r="N78" s="242"/>
      <c r="O78" s="242"/>
    </row>
    <row r="79" spans="1:15" ht="18">
      <c r="A79" s="7" t="s">
        <v>383</v>
      </c>
      <c r="B79" s="163" t="s">
        <v>384</v>
      </c>
      <c r="C79" s="82">
        <v>1241</v>
      </c>
      <c r="D79" s="267"/>
      <c r="E79" s="267"/>
      <c r="F79" s="267"/>
      <c r="G79" s="267"/>
      <c r="H79" s="267"/>
      <c r="I79" s="111">
        <v>2.8</v>
      </c>
      <c r="J79" s="111">
        <v>13899.199999999999</v>
      </c>
      <c r="K79" s="242"/>
      <c r="L79" s="242"/>
      <c r="M79" s="413"/>
      <c r="N79" s="242"/>
      <c r="O79" s="242"/>
    </row>
    <row r="80" spans="1:15" ht="18">
      <c r="A80" s="7" t="s">
        <v>385</v>
      </c>
      <c r="B80" s="163" t="s">
        <v>386</v>
      </c>
      <c r="C80" s="82">
        <v>722</v>
      </c>
      <c r="D80" s="267"/>
      <c r="E80" s="267"/>
      <c r="F80" s="267"/>
      <c r="G80" s="267"/>
      <c r="H80" s="267"/>
      <c r="I80" s="111">
        <v>5.35</v>
      </c>
      <c r="J80" s="111">
        <v>15450.8</v>
      </c>
      <c r="K80" s="242"/>
      <c r="L80" s="242"/>
      <c r="M80" s="413"/>
      <c r="N80" s="242"/>
      <c r="O80" s="242"/>
    </row>
    <row r="81" spans="1:15" ht="18">
      <c r="A81" s="7" t="s">
        <v>387</v>
      </c>
      <c r="B81" s="163" t="s">
        <v>388</v>
      </c>
      <c r="C81" s="82">
        <v>6471</v>
      </c>
      <c r="D81" s="267"/>
      <c r="E81" s="267"/>
      <c r="F81" s="267"/>
      <c r="G81" s="267"/>
      <c r="H81" s="267"/>
      <c r="I81" s="111">
        <v>2.1</v>
      </c>
      <c r="J81" s="111">
        <v>54356.4</v>
      </c>
      <c r="K81" s="242"/>
      <c r="L81" s="242"/>
      <c r="M81" s="413"/>
      <c r="N81" s="242"/>
      <c r="O81" s="242"/>
    </row>
    <row r="82" spans="1:15" ht="18">
      <c r="A82" s="7" t="s">
        <v>389</v>
      </c>
      <c r="B82" s="163" t="s">
        <v>390</v>
      </c>
      <c r="C82" s="82">
        <v>110</v>
      </c>
      <c r="D82" s="267"/>
      <c r="E82" s="267"/>
      <c r="F82" s="267"/>
      <c r="G82" s="267"/>
      <c r="H82" s="267"/>
      <c r="I82" s="111">
        <v>5</v>
      </c>
      <c r="J82" s="111">
        <v>2200</v>
      </c>
      <c r="K82" s="242"/>
      <c r="L82" s="242"/>
      <c r="M82" s="413"/>
      <c r="N82" s="242"/>
      <c r="O82" s="242"/>
    </row>
    <row r="83" spans="1:15" ht="18">
      <c r="A83" s="7" t="s">
        <v>391</v>
      </c>
      <c r="B83" s="163" t="s">
        <v>392</v>
      </c>
      <c r="C83" s="82">
        <v>7</v>
      </c>
      <c r="D83" s="267"/>
      <c r="E83" s="267"/>
      <c r="F83" s="267"/>
      <c r="G83" s="267"/>
      <c r="H83" s="267"/>
      <c r="I83" s="111">
        <v>9</v>
      </c>
      <c r="J83" s="111">
        <v>252</v>
      </c>
      <c r="K83" s="242"/>
      <c r="L83" s="242"/>
      <c r="M83" s="414"/>
      <c r="N83" s="242"/>
      <c r="O83" s="242"/>
    </row>
    <row r="84" spans="1:15" s="177" customFormat="1" ht="37.5" customHeight="1">
      <c r="A84" s="419" t="s">
        <v>58</v>
      </c>
      <c r="B84" s="420"/>
      <c r="D84" s="268"/>
      <c r="E84" s="268"/>
      <c r="F84" s="268"/>
      <c r="G84" s="268"/>
      <c r="H84" s="268"/>
      <c r="J84" s="176">
        <v>321561.80760000006</v>
      </c>
      <c r="K84" s="269"/>
      <c r="L84" s="263"/>
      <c r="M84" s="270">
        <v>100</v>
      </c>
      <c r="N84" s="268"/>
      <c r="O84" s="268"/>
    </row>
    <row r="86" spans="1:15" ht="16.5">
      <c r="A86" s="1"/>
      <c r="B86" s="3" t="s">
        <v>137</v>
      </c>
      <c r="C86" s="27"/>
      <c r="D86" s="3"/>
      <c r="E86" s="3"/>
      <c r="F86" s="3"/>
      <c r="G86" s="3"/>
      <c r="H86" s="3"/>
      <c r="I86" s="3"/>
      <c r="J86" s="3"/>
      <c r="K86" s="26"/>
      <c r="L86" s="1"/>
    </row>
    <row r="87" spans="1:15" ht="16.5">
      <c r="A87" s="1"/>
      <c r="B87" s="1"/>
      <c r="C87" s="28"/>
      <c r="D87" s="1"/>
      <c r="E87" s="1"/>
      <c r="F87" s="1"/>
      <c r="G87" s="1"/>
      <c r="H87" s="1"/>
      <c r="I87" s="1"/>
      <c r="J87" s="1"/>
      <c r="K87" s="26"/>
    </row>
    <row r="88" spans="1:15" ht="18">
      <c r="A88" s="231"/>
      <c r="B88" s="230" t="s">
        <v>1</v>
      </c>
      <c r="C88" s="231"/>
      <c r="D88" s="232"/>
      <c r="E88" s="232"/>
      <c r="F88" s="233"/>
      <c r="G88" s="233"/>
      <c r="H88" s="234"/>
      <c r="I88" s="234"/>
      <c r="J88" s="1"/>
      <c r="K88" s="26"/>
      <c r="L88" s="1"/>
    </row>
    <row r="89" spans="1:15" ht="18">
      <c r="A89" s="249"/>
      <c r="B89" s="371" t="s">
        <v>2</v>
      </c>
      <c r="C89" s="371"/>
      <c r="D89" s="235"/>
      <c r="E89" s="235"/>
      <c r="F89" s="236" t="s">
        <v>3</v>
      </c>
      <c r="G89" s="230" t="s">
        <v>4</v>
      </c>
      <c r="H89" s="236" t="s">
        <v>5</v>
      </c>
      <c r="I89" s="234"/>
    </row>
    <row r="90" spans="1:15" ht="16.5">
      <c r="A90" s="249"/>
      <c r="B90" s="231"/>
      <c r="C90" s="231"/>
      <c r="D90" s="235"/>
      <c r="E90" s="235"/>
      <c r="F90" s="231"/>
      <c r="G90" s="231"/>
      <c r="H90" s="231"/>
      <c r="I90" s="231"/>
    </row>
    <row r="91" spans="1:15" ht="16.5">
      <c r="A91" s="249"/>
      <c r="B91" s="231" t="s">
        <v>9</v>
      </c>
      <c r="C91" s="231"/>
      <c r="D91" s="235"/>
      <c r="E91" s="235"/>
      <c r="F91" s="231"/>
      <c r="G91" s="231"/>
      <c r="H91" s="231"/>
      <c r="I91" s="231"/>
    </row>
    <row r="92" spans="1:15" ht="16.5">
      <c r="A92" s="249"/>
      <c r="B92" s="231"/>
      <c r="C92" s="231"/>
      <c r="D92" s="235"/>
      <c r="E92" s="235"/>
      <c r="F92" s="231"/>
      <c r="G92" s="231"/>
      <c r="H92" s="231"/>
      <c r="I92" s="231"/>
    </row>
    <row r="93" spans="1:15" ht="18">
      <c r="A93" s="249"/>
      <c r="B93" s="237" t="s">
        <v>6</v>
      </c>
      <c r="C93" s="231"/>
      <c r="D93" s="235"/>
      <c r="E93" s="235"/>
      <c r="F93" s="231"/>
      <c r="G93" s="231"/>
      <c r="H93" s="231"/>
      <c r="I93" s="231"/>
    </row>
    <row r="94" spans="1:15">
      <c r="A94" s="249"/>
      <c r="B94" s="249"/>
      <c r="C94" s="249"/>
      <c r="D94" s="249"/>
      <c r="E94" s="249"/>
      <c r="F94" s="249"/>
      <c r="G94" s="249"/>
      <c r="H94" s="249"/>
      <c r="I94" s="249"/>
    </row>
    <row r="95" spans="1:15">
      <c r="A95" s="249"/>
      <c r="B95" s="249"/>
      <c r="C95" s="249"/>
      <c r="D95" s="249"/>
      <c r="E95" s="249"/>
      <c r="F95" s="249"/>
      <c r="G95" s="249"/>
      <c r="H95" s="249"/>
      <c r="I95" s="249"/>
    </row>
  </sheetData>
  <sheetProtection password="CC5E" sheet="1" objects="1" scenarios="1" formatCells="0" formatColumns="0" formatRows="0"/>
  <mergeCells count="5">
    <mergeCell ref="M5:M83"/>
    <mergeCell ref="A3:B3"/>
    <mergeCell ref="B89:C89"/>
    <mergeCell ref="A84:B84"/>
    <mergeCell ref="A2:O2"/>
  </mergeCells>
  <pageMargins left="0.70866141732283472" right="0.70866141732283472" top="0.54" bottom="0.49" header="0.31496062992125984" footer="0.31496062992125984"/>
  <pageSetup paperSize="9" scale="36" orientation="landscape" r:id="rId1"/>
  <rowBreaks count="1" manualBreakCount="1">
    <brk id="39" max="16" man="1"/>
  </rowBreaks>
  <colBreaks count="1" manualBreakCount="1">
    <brk id="1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37" zoomScaleNormal="37" zoomScaleSheetLayoutView="68" workbookViewId="0">
      <selection activeCell="D6" sqref="D6"/>
    </sheetView>
  </sheetViews>
  <sheetFormatPr defaultColWidth="0.28515625" defaultRowHeight="16.5"/>
  <cols>
    <col min="1" max="1" width="10.85546875" style="1" customWidth="1"/>
    <col min="2" max="2" width="86.5703125" style="1" bestFit="1" customWidth="1"/>
    <col min="3" max="3" width="16.5703125" style="28" bestFit="1" customWidth="1"/>
    <col min="4" max="5" width="8.28515625" style="1" customWidth="1"/>
    <col min="6" max="6" width="17.28515625" style="1" bestFit="1" customWidth="1"/>
    <col min="7" max="7" width="9.42578125" style="1" customWidth="1"/>
    <col min="8" max="8" width="8.140625" style="1" bestFit="1" customWidth="1"/>
    <col min="9" max="9" width="15.140625" style="1" customWidth="1"/>
    <col min="10" max="10" width="30.28515625" style="1" customWidth="1"/>
    <col min="11" max="11" width="22.28515625" style="1" bestFit="1" customWidth="1"/>
    <col min="12" max="12" width="17.85546875" bestFit="1" customWidth="1"/>
    <col min="13" max="13" width="32" style="1" bestFit="1" customWidth="1"/>
    <col min="14" max="14" width="47.42578125" style="17" bestFit="1" customWidth="1"/>
    <col min="15" max="15" width="19.7109375" style="1" bestFit="1" customWidth="1"/>
    <col min="17" max="16384" width="0.28515625" style="1"/>
  </cols>
  <sheetData>
    <row r="1" spans="1:17" s="166" customFormat="1" ht="18.75">
      <c r="C1" s="167"/>
      <c r="L1" s="168"/>
      <c r="N1" s="169" t="s">
        <v>940</v>
      </c>
      <c r="Q1" s="168"/>
    </row>
    <row r="2" spans="1:17" ht="89.25" customHeight="1">
      <c r="A2" s="374" t="s">
        <v>941</v>
      </c>
      <c r="B2" s="374"/>
      <c r="C2" s="374"/>
      <c r="D2" s="374"/>
      <c r="E2" s="374"/>
      <c r="F2" s="374"/>
      <c r="G2" s="374"/>
      <c r="H2" s="374"/>
      <c r="I2" s="374"/>
      <c r="J2" s="374"/>
      <c r="K2" s="374"/>
      <c r="L2" s="374"/>
      <c r="M2" s="374"/>
      <c r="N2" s="374"/>
      <c r="O2" s="374"/>
      <c r="P2" s="1"/>
      <c r="Q2"/>
    </row>
    <row r="3" spans="1:17" ht="32.25" customHeight="1">
      <c r="A3" s="429" t="s">
        <v>944</v>
      </c>
      <c r="B3" s="429"/>
      <c r="C3" s="32"/>
      <c r="D3" s="33"/>
      <c r="E3" s="33"/>
      <c r="F3" s="33"/>
      <c r="G3" s="33"/>
      <c r="H3" s="33"/>
      <c r="I3" s="33"/>
      <c r="J3" s="33"/>
      <c r="K3" s="10"/>
    </row>
    <row r="4" spans="1:17" s="5" customFormat="1" ht="149.25" customHeight="1">
      <c r="A4" s="80" t="s">
        <v>11</v>
      </c>
      <c r="B4" s="81" t="s">
        <v>10</v>
      </c>
      <c r="C4" s="82" t="s">
        <v>225</v>
      </c>
      <c r="D4" s="85" t="s">
        <v>0</v>
      </c>
      <c r="E4" s="85" t="s">
        <v>924</v>
      </c>
      <c r="F4" s="85" t="s">
        <v>7</v>
      </c>
      <c r="G4" s="85" t="s">
        <v>8</v>
      </c>
      <c r="H4" s="85" t="s">
        <v>57</v>
      </c>
      <c r="I4" s="16" t="s">
        <v>883</v>
      </c>
      <c r="J4" s="16" t="s">
        <v>884</v>
      </c>
      <c r="K4" s="15" t="s">
        <v>885</v>
      </c>
      <c r="L4" s="15" t="s">
        <v>877</v>
      </c>
      <c r="M4" s="83" t="s">
        <v>886</v>
      </c>
      <c r="N4" s="85" t="s">
        <v>887</v>
      </c>
      <c r="O4" s="85" t="s">
        <v>59</v>
      </c>
    </row>
    <row r="5" spans="1:17" ht="33.75" customHeight="1">
      <c r="A5" s="7" t="s">
        <v>226</v>
      </c>
      <c r="B5" s="21" t="s">
        <v>227</v>
      </c>
      <c r="C5" s="82">
        <v>535</v>
      </c>
      <c r="D5" s="251"/>
      <c r="E5" s="251"/>
      <c r="F5" s="238"/>
      <c r="G5" s="238"/>
      <c r="H5" s="238"/>
      <c r="I5" s="111">
        <v>3.2</v>
      </c>
      <c r="J5" s="111">
        <v>6848</v>
      </c>
      <c r="K5" s="261"/>
      <c r="L5" s="225"/>
      <c r="M5" s="424"/>
      <c r="N5" s="265"/>
      <c r="O5" s="223"/>
    </row>
    <row r="6" spans="1:17" ht="33.75" customHeight="1">
      <c r="A6" s="7" t="s">
        <v>228</v>
      </c>
      <c r="B6" s="21" t="s">
        <v>229</v>
      </c>
      <c r="C6" s="82">
        <v>660</v>
      </c>
      <c r="D6" s="251"/>
      <c r="E6" s="251"/>
      <c r="F6" s="238"/>
      <c r="G6" s="238"/>
      <c r="H6" s="238"/>
      <c r="I6" s="111">
        <v>4.4000000000000004</v>
      </c>
      <c r="J6" s="111">
        <v>11616.000000000002</v>
      </c>
      <c r="K6" s="261"/>
      <c r="L6" s="225"/>
      <c r="M6" s="425"/>
      <c r="N6" s="265"/>
      <c r="O6" s="223"/>
    </row>
    <row r="7" spans="1:17" ht="33.75" customHeight="1">
      <c r="A7" s="7" t="s">
        <v>230</v>
      </c>
      <c r="B7" s="21" t="s">
        <v>231</v>
      </c>
      <c r="C7" s="82">
        <v>77</v>
      </c>
      <c r="D7" s="251"/>
      <c r="E7" s="251"/>
      <c r="F7" s="238"/>
      <c r="G7" s="238"/>
      <c r="H7" s="238"/>
      <c r="I7" s="111">
        <v>4.4000000000000004</v>
      </c>
      <c r="J7" s="111">
        <v>1355.2</v>
      </c>
      <c r="K7" s="261"/>
      <c r="L7" s="225"/>
      <c r="M7" s="425"/>
      <c r="N7" s="265"/>
      <c r="O7" s="223"/>
    </row>
    <row r="8" spans="1:17" ht="33.75" customHeight="1">
      <c r="A8" s="7" t="s">
        <v>232</v>
      </c>
      <c r="B8" s="21" t="s">
        <v>233</v>
      </c>
      <c r="C8" s="82">
        <v>4</v>
      </c>
      <c r="D8" s="251"/>
      <c r="E8" s="251"/>
      <c r="F8" s="238"/>
      <c r="G8" s="238"/>
      <c r="H8" s="238"/>
      <c r="I8" s="111">
        <v>4.95</v>
      </c>
      <c r="J8" s="111">
        <v>79.2</v>
      </c>
      <c r="K8" s="261"/>
      <c r="L8" s="225"/>
      <c r="M8" s="425"/>
      <c r="N8" s="265"/>
      <c r="O8" s="223"/>
    </row>
    <row r="9" spans="1:17" ht="33.75" customHeight="1">
      <c r="A9" s="7" t="s">
        <v>234</v>
      </c>
      <c r="B9" s="21" t="s">
        <v>235</v>
      </c>
      <c r="C9" s="82">
        <v>120</v>
      </c>
      <c r="D9" s="251"/>
      <c r="E9" s="251"/>
      <c r="F9" s="238"/>
      <c r="G9" s="238"/>
      <c r="H9" s="238"/>
      <c r="I9" s="111">
        <v>5.0999999999999996</v>
      </c>
      <c r="J9" s="111">
        <v>2448</v>
      </c>
      <c r="K9" s="261"/>
      <c r="L9" s="225"/>
      <c r="M9" s="425"/>
      <c r="N9" s="265"/>
      <c r="O9" s="223"/>
    </row>
    <row r="10" spans="1:17" ht="33.75" customHeight="1">
      <c r="A10" s="7" t="s">
        <v>236</v>
      </c>
      <c r="B10" s="21" t="s">
        <v>237</v>
      </c>
      <c r="C10" s="82">
        <v>200</v>
      </c>
      <c r="D10" s="251"/>
      <c r="E10" s="251"/>
      <c r="F10" s="238"/>
      <c r="G10" s="238"/>
      <c r="H10" s="238"/>
      <c r="I10" s="111">
        <v>4.2699999999999996</v>
      </c>
      <c r="J10" s="111">
        <v>3415.9999999999995</v>
      </c>
      <c r="K10" s="261"/>
      <c r="L10" s="225"/>
      <c r="M10" s="425"/>
      <c r="N10" s="265"/>
      <c r="O10" s="223"/>
    </row>
    <row r="11" spans="1:17" ht="33.75" customHeight="1">
      <c r="A11" s="7" t="s">
        <v>238</v>
      </c>
      <c r="B11" s="21" t="s">
        <v>239</v>
      </c>
      <c r="C11" s="82">
        <v>250</v>
      </c>
      <c r="D11" s="251"/>
      <c r="E11" s="251"/>
      <c r="F11" s="238"/>
      <c r="G11" s="238"/>
      <c r="H11" s="238"/>
      <c r="I11" s="111">
        <v>5.375</v>
      </c>
      <c r="J11" s="111">
        <v>5375</v>
      </c>
      <c r="K11" s="261"/>
      <c r="L11" s="225"/>
      <c r="M11" s="426"/>
      <c r="N11" s="265"/>
      <c r="O11" s="223"/>
    </row>
    <row r="12" spans="1:17" s="177" customFormat="1" ht="33.75" customHeight="1">
      <c r="A12" s="427" t="s">
        <v>224</v>
      </c>
      <c r="B12" s="428"/>
      <c r="C12" s="18"/>
      <c r="D12" s="255"/>
      <c r="E12" s="255"/>
      <c r="F12" s="256"/>
      <c r="G12" s="256"/>
      <c r="H12" s="256"/>
      <c r="I12" s="110"/>
      <c r="J12" s="112">
        <v>31137.4</v>
      </c>
      <c r="K12" s="244"/>
      <c r="L12" s="245"/>
      <c r="M12" s="246">
        <v>100</v>
      </c>
      <c r="N12" s="266"/>
      <c r="O12" s="256"/>
    </row>
    <row r="13" spans="1:17" customFormat="1" ht="21">
      <c r="A13" s="98"/>
      <c r="B13" s="99"/>
      <c r="C13" s="18"/>
      <c r="D13" s="100"/>
      <c r="E13" s="100"/>
      <c r="F13" s="1"/>
      <c r="G13" s="1"/>
      <c r="H13" s="1"/>
      <c r="I13" s="1"/>
      <c r="J13" s="1"/>
      <c r="K13" s="101"/>
      <c r="L13" s="102"/>
      <c r="M13" s="101"/>
      <c r="N13" s="17"/>
      <c r="O13" s="1"/>
    </row>
    <row r="14" spans="1:17" customFormat="1" ht="21">
      <c r="A14" s="98"/>
      <c r="B14" s="99"/>
      <c r="C14" s="18"/>
      <c r="D14" s="100"/>
      <c r="E14" s="100"/>
      <c r="F14" s="1"/>
      <c r="G14" s="1"/>
      <c r="H14" s="1"/>
      <c r="I14" s="1"/>
      <c r="J14" s="1"/>
      <c r="K14" s="101"/>
      <c r="L14" s="102"/>
      <c r="M14" s="101"/>
      <c r="N14" s="17"/>
      <c r="O14" s="1"/>
    </row>
    <row r="16" spans="1:17" customFormat="1">
      <c r="A16" s="1"/>
      <c r="B16" s="3" t="s">
        <v>137</v>
      </c>
      <c r="C16" s="27"/>
      <c r="D16" s="3"/>
      <c r="E16" s="3"/>
      <c r="F16" s="3"/>
      <c r="G16" s="3"/>
      <c r="H16" s="3"/>
      <c r="I16" s="3"/>
      <c r="J16" s="3"/>
      <c r="K16" s="1"/>
      <c r="L16" s="1"/>
    </row>
    <row r="17" spans="1:12" customFormat="1">
      <c r="A17" s="1"/>
      <c r="B17" s="31"/>
      <c r="C17" s="27"/>
      <c r="D17" s="3"/>
      <c r="E17" s="3"/>
      <c r="F17" s="3"/>
      <c r="G17" s="3"/>
      <c r="H17" s="3"/>
      <c r="I17" s="3"/>
      <c r="J17" s="3"/>
      <c r="K17" s="1"/>
      <c r="L17" s="1"/>
    </row>
    <row r="18" spans="1:12" customFormat="1">
      <c r="A18" s="1"/>
      <c r="B18" s="1"/>
      <c r="C18" s="28"/>
      <c r="D18" s="1"/>
      <c r="E18" s="1"/>
      <c r="F18" s="1"/>
      <c r="G18" s="1"/>
      <c r="H18" s="1"/>
      <c r="I18" s="1"/>
      <c r="J18" s="1"/>
      <c r="K18" s="1"/>
    </row>
    <row r="19" spans="1:12" customFormat="1">
      <c r="A19" s="1"/>
      <c r="B19" s="1"/>
      <c r="C19" s="1"/>
      <c r="D19" s="90"/>
      <c r="E19" s="93"/>
      <c r="F19" s="1"/>
      <c r="G19" s="1"/>
      <c r="H19" s="1"/>
      <c r="I19" s="1"/>
      <c r="J19" s="1"/>
      <c r="K19" s="1"/>
      <c r="L19" s="1"/>
    </row>
    <row r="20" spans="1:12" customFormat="1" ht="18">
      <c r="A20" s="231"/>
      <c r="B20" s="230" t="s">
        <v>1</v>
      </c>
      <c r="C20" s="231"/>
      <c r="D20" s="232"/>
      <c r="E20" s="232"/>
      <c r="F20" s="233"/>
      <c r="G20" s="233"/>
      <c r="H20" s="234"/>
      <c r="I20" s="234"/>
      <c r="J20" s="1"/>
      <c r="K20" s="1"/>
      <c r="L20" s="1"/>
    </row>
    <row r="21" spans="1:12" customFormat="1" ht="18">
      <c r="A21" s="249"/>
      <c r="B21" s="371" t="s">
        <v>2</v>
      </c>
      <c r="C21" s="371"/>
      <c r="D21" s="235"/>
      <c r="E21" s="235"/>
      <c r="F21" s="236" t="s">
        <v>3</v>
      </c>
      <c r="G21" s="230" t="s">
        <v>4</v>
      </c>
      <c r="H21" s="236" t="s">
        <v>5</v>
      </c>
      <c r="I21" s="234"/>
    </row>
    <row r="22" spans="1:12" customFormat="1">
      <c r="A22" s="249"/>
      <c r="B22" s="231"/>
      <c r="C22" s="231"/>
      <c r="D22" s="235"/>
      <c r="E22" s="235"/>
      <c r="F22" s="231"/>
      <c r="G22" s="231"/>
      <c r="H22" s="231"/>
      <c r="I22" s="231"/>
    </row>
    <row r="23" spans="1:12">
      <c r="A23" s="231"/>
      <c r="B23" s="231"/>
      <c r="C23" s="235"/>
      <c r="D23" s="231"/>
      <c r="E23" s="231"/>
      <c r="F23" s="231"/>
      <c r="G23" s="231"/>
      <c r="H23" s="231"/>
      <c r="I23" s="231"/>
    </row>
    <row r="24" spans="1:12" customFormat="1">
      <c r="A24" s="249"/>
      <c r="B24" s="231" t="s">
        <v>9</v>
      </c>
      <c r="C24" s="231"/>
      <c r="D24" s="235"/>
      <c r="E24" s="235"/>
      <c r="F24" s="231"/>
      <c r="G24" s="231"/>
      <c r="H24" s="231"/>
      <c r="I24" s="231"/>
    </row>
    <row r="25" spans="1:12">
      <c r="A25" s="231"/>
      <c r="B25" s="231"/>
      <c r="C25" s="235"/>
      <c r="D25" s="231"/>
      <c r="E25" s="231"/>
      <c r="F25" s="231"/>
      <c r="G25" s="231"/>
      <c r="H25" s="231"/>
      <c r="I25" s="231"/>
    </row>
    <row r="26" spans="1:12">
      <c r="A26" s="231"/>
      <c r="B26" s="231"/>
      <c r="C26" s="235"/>
      <c r="D26" s="231"/>
      <c r="E26" s="231"/>
      <c r="F26" s="231"/>
      <c r="G26" s="231"/>
      <c r="H26" s="231"/>
      <c r="I26" s="231"/>
    </row>
    <row r="27" spans="1:12" ht="18">
      <c r="A27" s="231"/>
      <c r="B27" s="237" t="s">
        <v>6</v>
      </c>
      <c r="C27" s="231"/>
      <c r="D27" s="235"/>
      <c r="E27" s="235"/>
      <c r="F27" s="231"/>
      <c r="G27" s="231"/>
      <c r="H27" s="231"/>
      <c r="I27" s="231"/>
    </row>
    <row r="28" spans="1:12">
      <c r="A28" s="231"/>
      <c r="B28" s="231"/>
      <c r="C28" s="235"/>
      <c r="D28" s="231"/>
      <c r="E28" s="231"/>
      <c r="F28" s="231"/>
      <c r="G28" s="231"/>
      <c r="H28" s="231"/>
      <c r="I28" s="231"/>
    </row>
    <row r="29" spans="1:12">
      <c r="A29" s="231"/>
      <c r="B29" s="231"/>
      <c r="C29" s="235"/>
      <c r="D29" s="231"/>
      <c r="E29" s="231"/>
      <c r="F29" s="231"/>
      <c r="G29" s="231"/>
      <c r="H29" s="231"/>
      <c r="I29" s="231"/>
    </row>
  </sheetData>
  <sheetProtection password="CC5E" sheet="1" objects="1" scenarios="1" formatCells="0" formatColumns="0" formatRows="0"/>
  <mergeCells count="5">
    <mergeCell ref="B21:C21"/>
    <mergeCell ref="M5:M11"/>
    <mergeCell ref="A12:B12"/>
    <mergeCell ref="A3:B3"/>
    <mergeCell ref="A2:O2"/>
  </mergeCells>
  <pageMargins left="0.23622047244094491" right="0.15748031496062992" top="0.28000000000000003" bottom="0.27559055118110237" header="0.22" footer="0.15748031496062992"/>
  <pageSetup paperSize="9" scale="41" orientation="landscape" r:id="rId1"/>
  <headerFooter>
    <oddHeader xml:space="preserve">&amp;R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18" zoomScale="40" zoomScaleNormal="40" zoomScaleSheetLayoutView="53" workbookViewId="0">
      <selection activeCell="D6" sqref="D6"/>
    </sheetView>
  </sheetViews>
  <sheetFormatPr defaultColWidth="0.28515625" defaultRowHeight="16.5"/>
  <cols>
    <col min="1" max="1" width="11" style="1" customWidth="1"/>
    <col min="2" max="2" width="86.5703125" style="1" bestFit="1" customWidth="1"/>
    <col min="3" max="3" width="16.5703125" style="28" bestFit="1" customWidth="1"/>
    <col min="4" max="5" width="8.28515625" style="1" customWidth="1"/>
    <col min="6" max="6" width="25.28515625" style="1" bestFit="1" customWidth="1"/>
    <col min="7" max="7" width="12.140625" style="1" customWidth="1"/>
    <col min="8" max="8" width="8.140625" style="1" bestFit="1" customWidth="1"/>
    <col min="9" max="9" width="14.140625" style="1" customWidth="1"/>
    <col min="10" max="10" width="22" style="1" customWidth="1"/>
    <col min="11" max="11" width="22.28515625" style="1" bestFit="1" customWidth="1"/>
    <col min="12" max="12" width="17.85546875" bestFit="1" customWidth="1"/>
    <col min="13" max="13" width="21.28515625" style="1" customWidth="1"/>
    <col min="14" max="14" width="47.42578125" style="17" bestFit="1" customWidth="1"/>
    <col min="15" max="15" width="19.7109375" style="1" bestFit="1" customWidth="1"/>
    <col min="17" max="16384" width="0.28515625" style="1"/>
  </cols>
  <sheetData>
    <row r="1" spans="1:17" s="166" customFormat="1" ht="18.75">
      <c r="C1" s="167"/>
      <c r="L1" s="168"/>
      <c r="N1" s="169" t="s">
        <v>940</v>
      </c>
      <c r="Q1" s="168"/>
    </row>
    <row r="2" spans="1:17" ht="89.25" customHeight="1">
      <c r="A2" s="374" t="s">
        <v>941</v>
      </c>
      <c r="B2" s="374"/>
      <c r="C2" s="374"/>
      <c r="D2" s="374"/>
      <c r="E2" s="374"/>
      <c r="F2" s="374"/>
      <c r="G2" s="374"/>
      <c r="H2" s="374"/>
      <c r="I2" s="374"/>
      <c r="J2" s="374"/>
      <c r="K2" s="374"/>
      <c r="L2" s="374"/>
      <c r="M2" s="374"/>
      <c r="N2" s="374"/>
      <c r="O2" s="374"/>
      <c r="P2" s="1"/>
      <c r="Q2"/>
    </row>
    <row r="3" spans="1:17" ht="36" customHeight="1">
      <c r="A3" s="423" t="s">
        <v>943</v>
      </c>
      <c r="B3" s="423"/>
      <c r="C3" s="423"/>
      <c r="D3" s="33"/>
      <c r="E3" s="33"/>
      <c r="F3" s="33"/>
      <c r="G3" s="33"/>
      <c r="H3" s="33"/>
      <c r="I3" s="33"/>
      <c r="J3" s="33"/>
      <c r="K3" s="10"/>
    </row>
    <row r="4" spans="1:17" s="5" customFormat="1" ht="126">
      <c r="A4" s="80" t="s">
        <v>11</v>
      </c>
      <c r="B4" s="81" t="s">
        <v>10</v>
      </c>
      <c r="C4" s="82" t="s">
        <v>225</v>
      </c>
      <c r="D4" s="85" t="s">
        <v>0</v>
      </c>
      <c r="E4" s="85" t="s">
        <v>924</v>
      </c>
      <c r="F4" s="85" t="s">
        <v>7</v>
      </c>
      <c r="G4" s="85" t="s">
        <v>8</v>
      </c>
      <c r="H4" s="85" t="s">
        <v>57</v>
      </c>
      <c r="I4" s="16" t="s">
        <v>883</v>
      </c>
      <c r="J4" s="16" t="s">
        <v>884</v>
      </c>
      <c r="K4" s="15" t="s">
        <v>885</v>
      </c>
      <c r="L4" s="15" t="s">
        <v>877</v>
      </c>
      <c r="M4" s="83" t="s">
        <v>886</v>
      </c>
      <c r="N4" s="85" t="s">
        <v>887</v>
      </c>
      <c r="O4" s="85" t="s">
        <v>59</v>
      </c>
    </row>
    <row r="5" spans="1:17" ht="43.5" customHeight="1">
      <c r="A5" s="7" t="s">
        <v>155</v>
      </c>
      <c r="B5" s="163" t="s">
        <v>984</v>
      </c>
      <c r="C5" s="127">
        <v>5000</v>
      </c>
      <c r="D5" s="251"/>
      <c r="E5" s="251"/>
      <c r="F5" s="238"/>
      <c r="G5" s="238"/>
      <c r="H5" s="238"/>
      <c r="I5" s="128">
        <v>8.5000000000000006E-2</v>
      </c>
      <c r="J5" s="128">
        <v>1700.0000000000002</v>
      </c>
      <c r="K5" s="225"/>
      <c r="L5" s="223"/>
      <c r="M5" s="431"/>
      <c r="N5" s="223"/>
      <c r="O5" s="223"/>
    </row>
    <row r="6" spans="1:17" ht="31.5">
      <c r="A6" s="7" t="s">
        <v>156</v>
      </c>
      <c r="B6" s="163" t="s">
        <v>985</v>
      </c>
      <c r="C6" s="127">
        <v>500</v>
      </c>
      <c r="D6" s="251"/>
      <c r="E6" s="251"/>
      <c r="F6" s="238"/>
      <c r="G6" s="238"/>
      <c r="H6" s="238"/>
      <c r="I6" s="128">
        <v>0.21</v>
      </c>
      <c r="J6" s="128">
        <v>420</v>
      </c>
      <c r="K6" s="225"/>
      <c r="L6" s="223"/>
      <c r="M6" s="432"/>
      <c r="N6" s="223"/>
      <c r="O6" s="223"/>
    </row>
    <row r="7" spans="1:17" ht="31.5">
      <c r="A7" s="7" t="s">
        <v>157</v>
      </c>
      <c r="B7" s="163" t="s">
        <v>986</v>
      </c>
      <c r="C7" s="127">
        <v>9000</v>
      </c>
      <c r="D7" s="251"/>
      <c r="E7" s="251"/>
      <c r="F7" s="238"/>
      <c r="G7" s="238"/>
      <c r="H7" s="238"/>
      <c r="I7" s="128">
        <v>5.1999999999999998E-2</v>
      </c>
      <c r="J7" s="128">
        <v>1872</v>
      </c>
      <c r="K7" s="225"/>
      <c r="L7" s="223"/>
      <c r="M7" s="432"/>
      <c r="N7" s="223"/>
      <c r="O7" s="223"/>
    </row>
    <row r="8" spans="1:17" ht="31.5">
      <c r="A8" s="7" t="s">
        <v>158</v>
      </c>
      <c r="B8" s="163" t="s">
        <v>987</v>
      </c>
      <c r="C8" s="127">
        <v>400</v>
      </c>
      <c r="D8" s="251"/>
      <c r="E8" s="251"/>
      <c r="F8" s="238"/>
      <c r="G8" s="238"/>
      <c r="H8" s="238"/>
      <c r="I8" s="128">
        <v>0.27</v>
      </c>
      <c r="J8" s="128">
        <v>432</v>
      </c>
      <c r="K8" s="225"/>
      <c r="L8" s="223"/>
      <c r="M8" s="432"/>
      <c r="N8" s="223"/>
      <c r="O8" s="223"/>
    </row>
    <row r="9" spans="1:17" ht="46.5">
      <c r="A9" s="7" t="s">
        <v>159</v>
      </c>
      <c r="B9" s="163" t="s">
        <v>995</v>
      </c>
      <c r="C9" s="127">
        <v>16000</v>
      </c>
      <c r="D9" s="251"/>
      <c r="E9" s="251"/>
      <c r="F9" s="238"/>
      <c r="G9" s="238"/>
      <c r="H9" s="238"/>
      <c r="I9" s="128">
        <v>0.91</v>
      </c>
      <c r="J9" s="128">
        <v>58240</v>
      </c>
      <c r="K9" s="225"/>
      <c r="L9" s="223"/>
      <c r="M9" s="432"/>
      <c r="N9" s="223"/>
      <c r="O9" s="223"/>
    </row>
    <row r="10" spans="1:17" ht="42" customHeight="1">
      <c r="A10" s="7" t="s">
        <v>160</v>
      </c>
      <c r="B10" s="163" t="s">
        <v>988</v>
      </c>
      <c r="C10" s="127">
        <v>28500</v>
      </c>
      <c r="D10" s="251"/>
      <c r="E10" s="251"/>
      <c r="F10" s="238"/>
      <c r="G10" s="238"/>
      <c r="H10" s="238"/>
      <c r="I10" s="128">
        <v>5.0999999999999997E-2</v>
      </c>
      <c r="J10" s="128">
        <v>5814</v>
      </c>
      <c r="K10" s="225"/>
      <c r="L10" s="223"/>
      <c r="M10" s="432"/>
      <c r="N10" s="223"/>
      <c r="O10" s="223"/>
    </row>
    <row r="11" spans="1:17" ht="18">
      <c r="A11" s="7" t="s">
        <v>161</v>
      </c>
      <c r="B11" s="163" t="s">
        <v>163</v>
      </c>
      <c r="C11" s="127">
        <v>4700</v>
      </c>
      <c r="D11" s="251"/>
      <c r="E11" s="251"/>
      <c r="F11" s="238"/>
      <c r="G11" s="238"/>
      <c r="H11" s="238"/>
      <c r="I11" s="128">
        <v>0.41</v>
      </c>
      <c r="J11" s="128">
        <v>7707.9999999999991</v>
      </c>
      <c r="K11" s="225"/>
      <c r="L11" s="223"/>
      <c r="M11" s="432"/>
      <c r="N11" s="223"/>
      <c r="O11" s="223"/>
    </row>
    <row r="12" spans="1:17" ht="18">
      <c r="A12" s="7" t="s">
        <v>164</v>
      </c>
      <c r="B12" s="163" t="s">
        <v>165</v>
      </c>
      <c r="C12" s="127">
        <v>10000</v>
      </c>
      <c r="D12" s="251"/>
      <c r="E12" s="251"/>
      <c r="F12" s="238"/>
      <c r="G12" s="238"/>
      <c r="H12" s="238"/>
      <c r="I12" s="128">
        <v>7.6E-3</v>
      </c>
      <c r="J12" s="128">
        <v>304</v>
      </c>
      <c r="K12" s="225"/>
      <c r="L12" s="223"/>
      <c r="M12" s="432"/>
      <c r="N12" s="223"/>
      <c r="O12" s="223"/>
    </row>
    <row r="13" spans="1:17" ht="28.5" customHeight="1">
      <c r="A13" s="7" t="s">
        <v>166</v>
      </c>
      <c r="B13" s="163" t="s">
        <v>168</v>
      </c>
      <c r="C13" s="127">
        <v>20000</v>
      </c>
      <c r="D13" s="251"/>
      <c r="E13" s="251"/>
      <c r="F13" s="238"/>
      <c r="G13" s="238"/>
      <c r="H13" s="238"/>
      <c r="I13" s="128">
        <v>2.9000000000000001E-2</v>
      </c>
      <c r="J13" s="128">
        <v>2320</v>
      </c>
      <c r="K13" s="225"/>
      <c r="L13" s="223"/>
      <c r="M13" s="432"/>
      <c r="N13" s="223"/>
      <c r="O13" s="223"/>
    </row>
    <row r="14" spans="1:17" ht="33">
      <c r="A14" s="7" t="s">
        <v>162</v>
      </c>
      <c r="B14" s="163" t="s">
        <v>170</v>
      </c>
      <c r="C14" s="127">
        <v>14000</v>
      </c>
      <c r="D14" s="251"/>
      <c r="E14" s="251"/>
      <c r="F14" s="238"/>
      <c r="G14" s="238"/>
      <c r="H14" s="238"/>
      <c r="I14" s="128">
        <v>6.4999999999999997E-3</v>
      </c>
      <c r="J14" s="128">
        <v>364</v>
      </c>
      <c r="K14" s="225"/>
      <c r="L14" s="223"/>
      <c r="M14" s="432"/>
      <c r="N14" s="223"/>
      <c r="O14" s="223"/>
    </row>
    <row r="15" spans="1:17" ht="33">
      <c r="A15" s="7" t="s">
        <v>167</v>
      </c>
      <c r="B15" s="163" t="s">
        <v>172</v>
      </c>
      <c r="C15" s="127">
        <v>223900</v>
      </c>
      <c r="D15" s="251"/>
      <c r="E15" s="251"/>
      <c r="F15" s="238"/>
      <c r="G15" s="238"/>
      <c r="H15" s="238"/>
      <c r="I15" s="128">
        <v>0.01</v>
      </c>
      <c r="J15" s="128">
        <v>8956</v>
      </c>
      <c r="K15" s="225"/>
      <c r="L15" s="223"/>
      <c r="M15" s="432"/>
      <c r="N15" s="223"/>
      <c r="O15" s="223"/>
    </row>
    <row r="16" spans="1:17" ht="18">
      <c r="A16" s="7" t="s">
        <v>169</v>
      </c>
      <c r="B16" s="163" t="s">
        <v>174</v>
      </c>
      <c r="C16" s="127">
        <v>8000</v>
      </c>
      <c r="D16" s="251"/>
      <c r="E16" s="251"/>
      <c r="F16" s="238"/>
      <c r="G16" s="238"/>
      <c r="H16" s="238"/>
      <c r="I16" s="128">
        <v>7.4000000000000003E-3</v>
      </c>
      <c r="J16" s="128">
        <v>236.8</v>
      </c>
      <c r="K16" s="225"/>
      <c r="L16" s="223"/>
      <c r="M16" s="432"/>
      <c r="N16" s="223"/>
      <c r="O16" s="223"/>
    </row>
    <row r="17" spans="1:16" ht="33">
      <c r="A17" s="7" t="s">
        <v>173</v>
      </c>
      <c r="B17" s="163" t="s">
        <v>176</v>
      </c>
      <c r="C17" s="127">
        <v>10000</v>
      </c>
      <c r="D17" s="251"/>
      <c r="E17" s="251"/>
      <c r="F17" s="238"/>
      <c r="G17" s="238"/>
      <c r="H17" s="238"/>
      <c r="I17" s="128">
        <v>3.2000000000000001E-2</v>
      </c>
      <c r="J17" s="128">
        <v>1280</v>
      </c>
      <c r="K17" s="225"/>
      <c r="L17" s="223"/>
      <c r="M17" s="432"/>
      <c r="N17" s="223"/>
      <c r="O17" s="223"/>
    </row>
    <row r="18" spans="1:16" ht="18">
      <c r="A18" s="7" t="s">
        <v>171</v>
      </c>
      <c r="B18" s="163" t="s">
        <v>178</v>
      </c>
      <c r="C18" s="127">
        <v>242500</v>
      </c>
      <c r="D18" s="251"/>
      <c r="E18" s="251"/>
      <c r="F18" s="238"/>
      <c r="G18" s="238"/>
      <c r="H18" s="238"/>
      <c r="I18" s="128">
        <v>1.0999999999999999E-2</v>
      </c>
      <c r="J18" s="128">
        <v>10670</v>
      </c>
      <c r="K18" s="225"/>
      <c r="L18" s="223"/>
      <c r="M18" s="432"/>
      <c r="N18" s="223"/>
      <c r="O18" s="223"/>
    </row>
    <row r="19" spans="1:16" ht="18">
      <c r="A19" s="7" t="s">
        <v>175</v>
      </c>
      <c r="B19" s="163" t="s">
        <v>180</v>
      </c>
      <c r="C19" s="127">
        <v>121000</v>
      </c>
      <c r="D19" s="251"/>
      <c r="E19" s="251"/>
      <c r="F19" s="238"/>
      <c r="G19" s="238"/>
      <c r="H19" s="238"/>
      <c r="I19" s="128">
        <v>1.0999999999999999E-2</v>
      </c>
      <c r="J19" s="128">
        <v>5324</v>
      </c>
      <c r="K19" s="225"/>
      <c r="L19" s="223"/>
      <c r="M19" s="432"/>
      <c r="N19" s="223"/>
      <c r="O19" s="223"/>
    </row>
    <row r="20" spans="1:16" ht="33">
      <c r="A20" s="7" t="s">
        <v>177</v>
      </c>
      <c r="B20" s="163" t="s">
        <v>182</v>
      </c>
      <c r="C20" s="127">
        <v>71000</v>
      </c>
      <c r="D20" s="251"/>
      <c r="E20" s="251"/>
      <c r="F20" s="238"/>
      <c r="G20" s="238"/>
      <c r="H20" s="238"/>
      <c r="I20" s="128">
        <v>1.2999999999999999E-2</v>
      </c>
      <c r="J20" s="128">
        <v>3692</v>
      </c>
      <c r="K20" s="225"/>
      <c r="L20" s="223"/>
      <c r="M20" s="432"/>
      <c r="N20" s="223"/>
      <c r="O20" s="223"/>
    </row>
    <row r="21" spans="1:16" ht="18">
      <c r="A21" s="7" t="s">
        <v>179</v>
      </c>
      <c r="B21" s="163" t="s">
        <v>184</v>
      </c>
      <c r="C21" s="127">
        <v>60000</v>
      </c>
      <c r="D21" s="251"/>
      <c r="E21" s="251"/>
      <c r="F21" s="238"/>
      <c r="G21" s="238"/>
      <c r="H21" s="238"/>
      <c r="I21" s="128">
        <v>1.2E-2</v>
      </c>
      <c r="J21" s="128">
        <v>2880</v>
      </c>
      <c r="K21" s="225"/>
      <c r="L21" s="223"/>
      <c r="M21" s="432"/>
      <c r="N21" s="223"/>
      <c r="O21" s="223"/>
    </row>
    <row r="22" spans="1:16" ht="49.5" customHeight="1">
      <c r="A22" s="7" t="s">
        <v>181</v>
      </c>
      <c r="B22" s="163" t="s">
        <v>990</v>
      </c>
      <c r="C22" s="127">
        <v>52000</v>
      </c>
      <c r="D22" s="251"/>
      <c r="E22" s="251"/>
      <c r="F22" s="238"/>
      <c r="G22" s="238"/>
      <c r="H22" s="238"/>
      <c r="I22" s="128">
        <v>0.105</v>
      </c>
      <c r="J22" s="128">
        <v>21840</v>
      </c>
      <c r="K22" s="225"/>
      <c r="L22" s="223"/>
      <c r="M22" s="432"/>
      <c r="N22" s="223"/>
      <c r="O22" s="223"/>
    </row>
    <row r="23" spans="1:16" ht="18">
      <c r="A23" s="7" t="s">
        <v>183</v>
      </c>
      <c r="B23" s="163" t="s">
        <v>187</v>
      </c>
      <c r="C23" s="127">
        <v>41200</v>
      </c>
      <c r="D23" s="251"/>
      <c r="E23" s="251"/>
      <c r="F23" s="238"/>
      <c r="G23" s="238"/>
      <c r="H23" s="238"/>
      <c r="I23" s="128">
        <v>0.13800000000000001</v>
      </c>
      <c r="J23" s="128">
        <v>22742.400000000001</v>
      </c>
      <c r="K23" s="225"/>
      <c r="L23" s="223"/>
      <c r="M23" s="432"/>
      <c r="N23" s="223"/>
      <c r="O23" s="223"/>
    </row>
    <row r="24" spans="1:16" ht="18">
      <c r="A24" s="7" t="s">
        <v>188</v>
      </c>
      <c r="B24" s="163" t="s">
        <v>190</v>
      </c>
      <c r="C24" s="220">
        <v>200000</v>
      </c>
      <c r="D24" s="251"/>
      <c r="E24" s="251"/>
      <c r="F24" s="238"/>
      <c r="G24" s="238"/>
      <c r="H24" s="238"/>
      <c r="I24" s="128">
        <v>6.5000000000000002E-2</v>
      </c>
      <c r="J24" s="221">
        <f>C24*I24*4</f>
        <v>52000</v>
      </c>
      <c r="K24" s="225"/>
      <c r="L24" s="223"/>
      <c r="M24" s="432"/>
      <c r="N24" s="223"/>
      <c r="O24" s="223"/>
    </row>
    <row r="25" spans="1:16" s="22" customFormat="1" ht="33.75" customHeight="1">
      <c r="A25" s="7" t="s">
        <v>185</v>
      </c>
      <c r="B25" s="218" t="s">
        <v>991</v>
      </c>
      <c r="C25" s="127">
        <v>113400</v>
      </c>
      <c r="D25" s="252"/>
      <c r="E25" s="252"/>
      <c r="F25" s="238"/>
      <c r="G25" s="238"/>
      <c r="H25" s="238"/>
      <c r="I25" s="128">
        <v>0.15</v>
      </c>
      <c r="J25" s="128">
        <v>68040</v>
      </c>
      <c r="K25" s="225"/>
      <c r="L25" s="223"/>
      <c r="M25" s="432"/>
      <c r="N25" s="223"/>
      <c r="O25" s="223"/>
      <c r="P25" s="24"/>
    </row>
    <row r="26" spans="1:16" ht="18">
      <c r="A26" s="7" t="s">
        <v>186</v>
      </c>
      <c r="B26" s="163" t="s">
        <v>193</v>
      </c>
      <c r="C26" s="127">
        <v>10000</v>
      </c>
      <c r="D26" s="251"/>
      <c r="E26" s="251"/>
      <c r="F26" s="238"/>
      <c r="G26" s="238"/>
      <c r="H26" s="238"/>
      <c r="I26" s="128">
        <v>1.9E-2</v>
      </c>
      <c r="J26" s="128">
        <v>760</v>
      </c>
      <c r="K26" s="225"/>
      <c r="L26" s="223"/>
      <c r="M26" s="432"/>
      <c r="N26" s="223"/>
      <c r="O26" s="223"/>
    </row>
    <row r="27" spans="1:16" ht="18">
      <c r="A27" s="7" t="s">
        <v>189</v>
      </c>
      <c r="B27" s="163" t="s">
        <v>195</v>
      </c>
      <c r="C27" s="127">
        <v>83400</v>
      </c>
      <c r="D27" s="251"/>
      <c r="E27" s="251"/>
      <c r="F27" s="238"/>
      <c r="G27" s="238"/>
      <c r="H27" s="238"/>
      <c r="I27" s="128">
        <v>1.35E-2</v>
      </c>
      <c r="J27" s="128">
        <v>4503.6000000000004</v>
      </c>
      <c r="K27" s="225"/>
      <c r="L27" s="223"/>
      <c r="M27" s="432"/>
      <c r="N27" s="223"/>
      <c r="O27" s="223"/>
    </row>
    <row r="28" spans="1:16" ht="18">
      <c r="A28" s="7" t="s">
        <v>191</v>
      </c>
      <c r="B28" s="163" t="s">
        <v>197</v>
      </c>
      <c r="C28" s="127">
        <v>95000</v>
      </c>
      <c r="D28" s="251"/>
      <c r="E28" s="251"/>
      <c r="F28" s="238"/>
      <c r="G28" s="238"/>
      <c r="H28" s="238"/>
      <c r="I28" s="128">
        <v>7.0000000000000001E-3</v>
      </c>
      <c r="J28" s="128">
        <v>2660</v>
      </c>
      <c r="K28" s="225"/>
      <c r="L28" s="223"/>
      <c r="M28" s="432"/>
      <c r="N28" s="223"/>
      <c r="O28" s="223"/>
    </row>
    <row r="29" spans="1:16" ht="18">
      <c r="A29" s="7" t="s">
        <v>192</v>
      </c>
      <c r="B29" s="163" t="s">
        <v>199</v>
      </c>
      <c r="C29" s="127">
        <v>64500</v>
      </c>
      <c r="D29" s="251"/>
      <c r="E29" s="251"/>
      <c r="F29" s="238"/>
      <c r="G29" s="238"/>
      <c r="H29" s="238"/>
      <c r="I29" s="128">
        <v>2.5000000000000001E-2</v>
      </c>
      <c r="J29" s="128">
        <v>6450</v>
      </c>
      <c r="K29" s="225"/>
      <c r="L29" s="223"/>
      <c r="M29" s="432"/>
      <c r="N29" s="223"/>
      <c r="O29" s="223"/>
    </row>
    <row r="30" spans="1:16" ht="18">
      <c r="A30" s="7" t="s">
        <v>194</v>
      </c>
      <c r="B30" s="163" t="s">
        <v>201</v>
      </c>
      <c r="C30" s="127">
        <v>74000</v>
      </c>
      <c r="D30" s="251"/>
      <c r="E30" s="251"/>
      <c r="F30" s="238"/>
      <c r="G30" s="238"/>
      <c r="H30" s="238"/>
      <c r="I30" s="128">
        <v>6.2E-2</v>
      </c>
      <c r="J30" s="128">
        <v>18352</v>
      </c>
      <c r="K30" s="225"/>
      <c r="L30" s="223"/>
      <c r="M30" s="432"/>
      <c r="N30" s="223"/>
      <c r="O30" s="223"/>
    </row>
    <row r="31" spans="1:16" ht="18">
      <c r="A31" s="7" t="s">
        <v>202</v>
      </c>
      <c r="B31" s="163" t="s">
        <v>204</v>
      </c>
      <c r="C31" s="127">
        <v>50000</v>
      </c>
      <c r="D31" s="251"/>
      <c r="E31" s="251"/>
      <c r="F31" s="238"/>
      <c r="G31" s="238"/>
      <c r="H31" s="238"/>
      <c r="I31" s="128">
        <v>9.0999999999999998E-2</v>
      </c>
      <c r="J31" s="128">
        <v>18200</v>
      </c>
      <c r="K31" s="225"/>
      <c r="L31" s="223"/>
      <c r="M31" s="432"/>
      <c r="N31" s="223"/>
      <c r="O31" s="223"/>
    </row>
    <row r="32" spans="1:16" ht="33">
      <c r="A32" s="7" t="s">
        <v>196</v>
      </c>
      <c r="B32" s="163" t="s">
        <v>206</v>
      </c>
      <c r="C32" s="127">
        <v>1000</v>
      </c>
      <c r="D32" s="251"/>
      <c r="E32" s="251"/>
      <c r="F32" s="238"/>
      <c r="G32" s="238"/>
      <c r="H32" s="238"/>
      <c r="I32" s="128">
        <v>1.2E-2</v>
      </c>
      <c r="J32" s="128">
        <v>48</v>
      </c>
      <c r="K32" s="225"/>
      <c r="L32" s="223"/>
      <c r="M32" s="432"/>
      <c r="N32" s="223"/>
      <c r="O32" s="223"/>
    </row>
    <row r="33" spans="1:16" ht="18">
      <c r="A33" s="7" t="s">
        <v>198</v>
      </c>
      <c r="B33" s="163"/>
      <c r="C33" s="127"/>
      <c r="D33" s="251"/>
      <c r="E33" s="251"/>
      <c r="F33" s="238"/>
      <c r="G33" s="238"/>
      <c r="H33" s="238"/>
      <c r="I33" s="128">
        <v>4.3999999999999997E-2</v>
      </c>
      <c r="J33" s="128">
        <v>3520</v>
      </c>
      <c r="K33" s="225"/>
      <c r="L33" s="223"/>
      <c r="M33" s="432"/>
      <c r="N33" s="223"/>
      <c r="O33" s="223"/>
    </row>
    <row r="34" spans="1:16" ht="21">
      <c r="A34" s="7" t="s">
        <v>200</v>
      </c>
      <c r="B34" s="163" t="s">
        <v>209</v>
      </c>
      <c r="C34" s="127">
        <v>135000</v>
      </c>
      <c r="D34" s="251"/>
      <c r="E34" s="251"/>
      <c r="F34" s="238"/>
      <c r="G34" s="238"/>
      <c r="H34" s="238"/>
      <c r="I34" s="128">
        <v>4.1999999999999997E-3</v>
      </c>
      <c r="J34" s="128">
        <v>2268</v>
      </c>
      <c r="K34" s="225"/>
      <c r="L34" s="257"/>
      <c r="M34" s="432"/>
      <c r="N34" s="223"/>
      <c r="O34" s="223"/>
    </row>
    <row r="35" spans="1:16" ht="18">
      <c r="A35" s="7" t="s">
        <v>203</v>
      </c>
      <c r="B35" s="163" t="s">
        <v>211</v>
      </c>
      <c r="C35" s="127">
        <v>5000</v>
      </c>
      <c r="D35" s="251"/>
      <c r="E35" s="251"/>
      <c r="F35" s="238"/>
      <c r="G35" s="238"/>
      <c r="H35" s="238"/>
      <c r="I35" s="128">
        <v>5.4000000000000003E-3</v>
      </c>
      <c r="J35" s="128">
        <v>108</v>
      </c>
      <c r="K35" s="225"/>
      <c r="L35" s="238"/>
      <c r="M35" s="432"/>
      <c r="N35" s="223"/>
      <c r="O35" s="223"/>
    </row>
    <row r="36" spans="1:16" ht="21">
      <c r="A36" s="7" t="s">
        <v>205</v>
      </c>
      <c r="B36" s="163" t="s">
        <v>213</v>
      </c>
      <c r="C36" s="127">
        <v>20000</v>
      </c>
      <c r="D36" s="251"/>
      <c r="E36" s="251"/>
      <c r="F36" s="253"/>
      <c r="G36" s="253"/>
      <c r="H36" s="253"/>
      <c r="I36" s="128">
        <v>4.8999999999999998E-3</v>
      </c>
      <c r="J36" s="128">
        <v>392</v>
      </c>
      <c r="K36" s="258"/>
      <c r="L36" s="259"/>
      <c r="M36" s="432"/>
      <c r="N36" s="260"/>
      <c r="O36" s="261"/>
    </row>
    <row r="37" spans="1:16" ht="18">
      <c r="A37" s="7" t="s">
        <v>207</v>
      </c>
      <c r="B37" s="163" t="s">
        <v>215</v>
      </c>
      <c r="C37" s="127">
        <v>51000</v>
      </c>
      <c r="D37" s="251"/>
      <c r="E37" s="251"/>
      <c r="F37" s="251"/>
      <c r="G37" s="251"/>
      <c r="H37" s="251"/>
      <c r="I37" s="128">
        <v>2.5999999999999999E-2</v>
      </c>
      <c r="J37" s="128">
        <v>5304</v>
      </c>
      <c r="K37" s="261"/>
      <c r="L37" s="262"/>
      <c r="M37" s="432"/>
      <c r="N37" s="261"/>
      <c r="O37" s="261"/>
    </row>
    <row r="38" spans="1:16" ht="18">
      <c r="A38" s="7" t="s">
        <v>208</v>
      </c>
      <c r="B38" s="163" t="s">
        <v>217</v>
      </c>
      <c r="C38" s="127">
        <v>87000</v>
      </c>
      <c r="D38" s="251"/>
      <c r="E38" s="251"/>
      <c r="F38" s="251"/>
      <c r="G38" s="251"/>
      <c r="H38" s="251"/>
      <c r="I38" s="128">
        <v>4.7000000000000002E-3</v>
      </c>
      <c r="J38" s="128">
        <v>1635.6000000000001</v>
      </c>
      <c r="K38" s="242"/>
      <c r="L38" s="262"/>
      <c r="M38" s="432"/>
      <c r="N38" s="261"/>
      <c r="O38" s="261"/>
    </row>
    <row r="39" spans="1:16" ht="18">
      <c r="A39" s="7" t="s">
        <v>210</v>
      </c>
      <c r="B39" s="163" t="s">
        <v>218</v>
      </c>
      <c r="C39" s="127">
        <v>60000</v>
      </c>
      <c r="D39" s="251"/>
      <c r="E39" s="251"/>
      <c r="F39" s="251"/>
      <c r="G39" s="251"/>
      <c r="H39" s="251"/>
      <c r="I39" s="128">
        <v>4.8999999999999998E-3</v>
      </c>
      <c r="J39" s="128">
        <v>1176</v>
      </c>
      <c r="K39" s="261"/>
      <c r="L39" s="261"/>
      <c r="M39" s="432"/>
      <c r="N39" s="261"/>
      <c r="O39" s="261"/>
    </row>
    <row r="40" spans="1:16" ht="18">
      <c r="A40" s="7" t="s">
        <v>212</v>
      </c>
      <c r="B40" s="163" t="s">
        <v>219</v>
      </c>
      <c r="C40" s="127">
        <v>70000</v>
      </c>
      <c r="D40" s="251"/>
      <c r="E40" s="251"/>
      <c r="F40" s="251"/>
      <c r="G40" s="251"/>
      <c r="H40" s="251"/>
      <c r="I40" s="128">
        <v>4.4999999999999997E-3</v>
      </c>
      <c r="J40" s="128">
        <v>1260</v>
      </c>
      <c r="K40" s="242"/>
      <c r="L40" s="261"/>
      <c r="M40" s="432"/>
      <c r="N40" s="261"/>
      <c r="O40" s="261"/>
    </row>
    <row r="41" spans="1:16" ht="33">
      <c r="A41" s="7" t="s">
        <v>214</v>
      </c>
      <c r="B41" s="163" t="s">
        <v>994</v>
      </c>
      <c r="C41" s="127">
        <v>5000</v>
      </c>
      <c r="D41" s="251"/>
      <c r="E41" s="251"/>
      <c r="F41" s="254"/>
      <c r="G41" s="254"/>
      <c r="H41" s="254"/>
      <c r="I41" s="128">
        <v>1.15E-2</v>
      </c>
      <c r="J41" s="128">
        <v>230</v>
      </c>
      <c r="K41" s="261"/>
      <c r="L41" s="261"/>
      <c r="M41" s="432"/>
      <c r="N41" s="261"/>
      <c r="O41" s="261"/>
    </row>
    <row r="42" spans="1:16" ht="33">
      <c r="A42" s="7" t="s">
        <v>216</v>
      </c>
      <c r="B42" s="163" t="s">
        <v>220</v>
      </c>
      <c r="C42" s="127">
        <v>100</v>
      </c>
      <c r="D42" s="251"/>
      <c r="E42" s="251"/>
      <c r="F42" s="254"/>
      <c r="G42" s="254"/>
      <c r="H42" s="254"/>
      <c r="I42" s="128">
        <v>3.5</v>
      </c>
      <c r="J42" s="128">
        <v>1400</v>
      </c>
      <c r="K42" s="261"/>
      <c r="L42" s="261"/>
      <c r="M42" s="433"/>
      <c r="N42" s="261"/>
      <c r="O42" s="261"/>
    </row>
    <row r="43" spans="1:16" s="110" customFormat="1" ht="21">
      <c r="A43" s="427" t="s">
        <v>224</v>
      </c>
      <c r="B43" s="430"/>
      <c r="C43" s="428"/>
      <c r="D43" s="255"/>
      <c r="E43" s="255"/>
      <c r="F43" s="256"/>
      <c r="G43" s="256"/>
      <c r="H43" s="256"/>
      <c r="J43" s="112">
        <f>SUM(J5:J42)</f>
        <v>345102.39999999991</v>
      </c>
      <c r="K43" s="186"/>
      <c r="L43" s="263"/>
      <c r="M43" s="264">
        <v>100</v>
      </c>
      <c r="N43" s="256"/>
      <c r="O43" s="256"/>
      <c r="P43" s="177"/>
    </row>
    <row r="44" spans="1:16">
      <c r="D44" s="231"/>
      <c r="E44" s="231"/>
      <c r="F44" s="231"/>
      <c r="G44" s="231"/>
      <c r="H44" s="231"/>
      <c r="J44" s="219"/>
    </row>
    <row r="45" spans="1:16" customFormat="1">
      <c r="A45" s="1"/>
      <c r="B45" s="3" t="s">
        <v>137</v>
      </c>
      <c r="C45" s="27"/>
      <c r="D45" s="3"/>
      <c r="E45" s="3"/>
      <c r="F45" s="3"/>
      <c r="G45" s="3"/>
      <c r="H45" s="3"/>
      <c r="I45" s="3"/>
      <c r="J45" s="3"/>
      <c r="K45" s="1"/>
      <c r="L45" s="1"/>
    </row>
    <row r="46" spans="1:16" customFormat="1">
      <c r="A46" s="1"/>
      <c r="B46" s="1"/>
      <c r="C46" s="28"/>
      <c r="D46" s="1"/>
      <c r="E46" s="1"/>
      <c r="F46" s="1"/>
      <c r="G46" s="1"/>
      <c r="H46" s="1"/>
      <c r="I46" s="1"/>
      <c r="J46" s="1"/>
      <c r="K46" s="1"/>
    </row>
    <row r="47" spans="1:16" customFormat="1">
      <c r="A47" s="1"/>
      <c r="B47" s="1"/>
      <c r="C47" s="1"/>
      <c r="D47" s="90"/>
      <c r="E47" s="93"/>
      <c r="F47" s="1"/>
      <c r="G47" s="1"/>
      <c r="H47" s="1"/>
      <c r="I47" s="1"/>
      <c r="J47" s="1"/>
      <c r="K47" s="1"/>
      <c r="L47" s="1"/>
    </row>
    <row r="48" spans="1:16" customFormat="1" ht="18">
      <c r="A48" s="231"/>
      <c r="B48" s="230" t="s">
        <v>1</v>
      </c>
      <c r="C48" s="231"/>
      <c r="D48" s="232"/>
      <c r="E48" s="232"/>
      <c r="F48" s="233"/>
      <c r="G48" s="233"/>
      <c r="H48" s="234"/>
      <c r="I48" s="234"/>
      <c r="J48" s="1"/>
      <c r="K48" s="1"/>
      <c r="L48" s="1"/>
    </row>
    <row r="49" spans="1:10" customFormat="1" ht="18">
      <c r="A49" s="231"/>
      <c r="B49" s="371" t="s">
        <v>2</v>
      </c>
      <c r="C49" s="371"/>
      <c r="D49" s="235"/>
      <c r="E49" s="235"/>
      <c r="F49" s="236" t="s">
        <v>3</v>
      </c>
      <c r="G49" s="230" t="s">
        <v>4</v>
      </c>
      <c r="H49" s="236" t="s">
        <v>5</v>
      </c>
      <c r="I49" s="234"/>
    </row>
    <row r="50" spans="1:10" customFormat="1">
      <c r="A50" s="231"/>
      <c r="B50" s="231"/>
      <c r="C50" s="231"/>
      <c r="D50" s="235"/>
      <c r="E50" s="235"/>
      <c r="F50" s="231"/>
      <c r="G50" s="231"/>
      <c r="H50" s="231"/>
      <c r="I50" s="231"/>
    </row>
    <row r="51" spans="1:10" customFormat="1">
      <c r="A51" s="231"/>
      <c r="B51" s="231" t="s">
        <v>9</v>
      </c>
      <c r="C51" s="231"/>
      <c r="D51" s="235"/>
      <c r="E51" s="235"/>
      <c r="F51" s="231"/>
      <c r="G51" s="231"/>
      <c r="H51" s="231"/>
      <c r="I51" s="231"/>
    </row>
    <row r="52" spans="1:10">
      <c r="A52" s="231"/>
      <c r="B52" s="231"/>
      <c r="C52" s="231"/>
      <c r="D52" s="235"/>
      <c r="E52" s="235"/>
      <c r="F52" s="231"/>
      <c r="G52" s="231"/>
      <c r="H52" s="231"/>
      <c r="I52" s="231"/>
      <c r="J52"/>
    </row>
    <row r="53" spans="1:10" ht="18">
      <c r="A53" s="231"/>
      <c r="B53" s="237" t="s">
        <v>6</v>
      </c>
      <c r="C53" s="231"/>
      <c r="D53" s="235"/>
      <c r="E53" s="235"/>
      <c r="F53" s="231"/>
      <c r="G53" s="231"/>
      <c r="H53" s="231"/>
      <c r="I53" s="231"/>
      <c r="J53"/>
    </row>
    <row r="54" spans="1:10">
      <c r="A54" s="231"/>
      <c r="B54" s="231"/>
      <c r="C54" s="235"/>
      <c r="D54" s="231"/>
      <c r="E54" s="231"/>
      <c r="F54" s="231"/>
      <c r="G54" s="231"/>
      <c r="H54" s="231"/>
      <c r="I54" s="231"/>
    </row>
    <row r="55" spans="1:10">
      <c r="A55" s="231"/>
      <c r="B55" s="231"/>
      <c r="C55" s="235"/>
      <c r="D55" s="231"/>
      <c r="E55" s="231"/>
      <c r="F55" s="231"/>
      <c r="G55" s="231"/>
      <c r="H55" s="231"/>
      <c r="I55" s="231"/>
    </row>
    <row r="56" spans="1:10">
      <c r="A56" s="231"/>
      <c r="B56" s="231"/>
      <c r="C56" s="235"/>
      <c r="D56" s="231"/>
      <c r="E56" s="231"/>
      <c r="F56" s="231"/>
      <c r="G56" s="231"/>
      <c r="H56" s="231"/>
      <c r="I56" s="231"/>
    </row>
  </sheetData>
  <sheetProtection password="CC5E" sheet="1" objects="1" scenarios="1" formatCells="0" formatColumns="0" formatRows="0"/>
  <mergeCells count="5">
    <mergeCell ref="A43:C43"/>
    <mergeCell ref="B49:C49"/>
    <mergeCell ref="M5:M42"/>
    <mergeCell ref="A3:C3"/>
    <mergeCell ref="A2:O2"/>
  </mergeCells>
  <pageMargins left="0.23622047244094491" right="0.15748031496062992" top="0.18" bottom="0.22" header="0.22" footer="0.15748031496062992"/>
  <pageSetup paperSize="9" scale="40" orientation="landscape" r:id="rId1"/>
  <headerFooter>
    <oddHeader xml:space="preserve">&amp;R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topLeftCell="A4" zoomScale="50" zoomScaleNormal="50" workbookViewId="0">
      <selection activeCell="D6" sqref="D6"/>
    </sheetView>
  </sheetViews>
  <sheetFormatPr defaultRowHeight="15"/>
  <cols>
    <col min="1" max="1" width="9.28515625" style="30" customWidth="1"/>
    <col min="2" max="2" width="79.140625" customWidth="1"/>
    <col min="3" max="3" width="16" bestFit="1" customWidth="1"/>
    <col min="4" max="4" width="7.42578125" bestFit="1" customWidth="1"/>
    <col min="5" max="5" width="8.85546875" customWidth="1"/>
    <col min="6" max="6" width="18" bestFit="1" customWidth="1"/>
    <col min="7" max="7" width="13.5703125" bestFit="1" customWidth="1"/>
    <col min="8" max="8" width="14" bestFit="1" customWidth="1"/>
    <col min="9" max="9" width="15.28515625" customWidth="1"/>
    <col min="10" max="10" width="29" customWidth="1"/>
    <col min="11" max="11" width="18.85546875" customWidth="1"/>
    <col min="12" max="12" width="21.42578125" bestFit="1" customWidth="1"/>
    <col min="13" max="13" width="19.7109375" bestFit="1" customWidth="1"/>
    <col min="14" max="14" width="17.5703125" customWidth="1"/>
    <col min="15" max="15" width="11.28515625" customWidth="1"/>
  </cols>
  <sheetData>
    <row r="1" spans="1:17" s="166" customFormat="1" ht="33.75" customHeight="1">
      <c r="C1" s="167"/>
      <c r="L1" s="168"/>
      <c r="N1" s="169" t="s">
        <v>940</v>
      </c>
      <c r="Q1" s="168"/>
    </row>
    <row r="2" spans="1:17" s="1" customFormat="1" ht="108.75" customHeight="1">
      <c r="A2" s="374" t="s">
        <v>941</v>
      </c>
      <c r="B2" s="374"/>
      <c r="C2" s="374"/>
      <c r="D2" s="374"/>
      <c r="E2" s="374"/>
      <c r="F2" s="374"/>
      <c r="G2" s="374"/>
      <c r="H2" s="374"/>
      <c r="I2" s="374"/>
      <c r="J2" s="374"/>
      <c r="K2" s="374"/>
      <c r="L2" s="374"/>
      <c r="M2" s="374"/>
      <c r="N2" s="374"/>
      <c r="O2" s="374"/>
      <c r="Q2"/>
    </row>
    <row r="3" spans="1:17" s="43" customFormat="1" ht="22.5">
      <c r="A3" s="170"/>
      <c r="B3" s="170"/>
      <c r="C3" s="170"/>
      <c r="D3" s="170"/>
      <c r="E3" s="170"/>
      <c r="F3" s="170"/>
      <c r="G3" s="170"/>
      <c r="H3" s="170"/>
      <c r="I3" s="170"/>
      <c r="J3" s="170"/>
      <c r="K3" s="170"/>
      <c r="L3" s="170"/>
      <c r="M3" s="170"/>
      <c r="N3" s="170"/>
      <c r="O3" s="170"/>
    </row>
    <row r="4" spans="1:17" ht="33.75" customHeight="1">
      <c r="A4" s="423" t="s">
        <v>942</v>
      </c>
      <c r="B4" s="423"/>
      <c r="C4" s="423"/>
    </row>
    <row r="5" spans="1:17" ht="199.5" customHeight="1">
      <c r="A5" s="80" t="s">
        <v>11</v>
      </c>
      <c r="B5" s="81" t="s">
        <v>10</v>
      </c>
      <c r="C5" s="82" t="s">
        <v>225</v>
      </c>
      <c r="D5" s="85" t="s">
        <v>0</v>
      </c>
      <c r="E5" s="85" t="s">
        <v>924</v>
      </c>
      <c r="F5" s="85" t="s">
        <v>7</v>
      </c>
      <c r="G5" s="85" t="s">
        <v>8</v>
      </c>
      <c r="H5" s="85" t="s">
        <v>57</v>
      </c>
      <c r="I5" s="16" t="s">
        <v>883</v>
      </c>
      <c r="J5" s="16" t="s">
        <v>884</v>
      </c>
      <c r="K5" s="15" t="s">
        <v>885</v>
      </c>
      <c r="L5" s="15" t="s">
        <v>877</v>
      </c>
      <c r="M5" s="83" t="s">
        <v>886</v>
      </c>
      <c r="N5" s="85" t="s">
        <v>887</v>
      </c>
      <c r="O5" s="85" t="s">
        <v>59</v>
      </c>
    </row>
    <row r="6" spans="1:17" ht="33">
      <c r="A6" s="7" t="s">
        <v>139</v>
      </c>
      <c r="B6" s="175" t="s">
        <v>993</v>
      </c>
      <c r="C6" s="82">
        <v>18145</v>
      </c>
      <c r="D6" s="238"/>
      <c r="E6" s="238"/>
      <c r="F6" s="238"/>
      <c r="G6" s="238"/>
      <c r="H6" s="238"/>
      <c r="I6" s="111">
        <v>7.7799999999999994E-2</v>
      </c>
      <c r="J6" s="111">
        <v>5646.7239999999993</v>
      </c>
      <c r="K6" s="225"/>
      <c r="L6" s="223"/>
      <c r="M6" s="431"/>
      <c r="N6" s="241"/>
      <c r="O6" s="242"/>
    </row>
    <row r="7" spans="1:17" ht="33">
      <c r="A7" s="7" t="s">
        <v>140</v>
      </c>
      <c r="B7" s="175" t="s">
        <v>141</v>
      </c>
      <c r="C7" s="82">
        <v>200</v>
      </c>
      <c r="D7" s="238"/>
      <c r="E7" s="238"/>
      <c r="F7" s="238"/>
      <c r="G7" s="238"/>
      <c r="H7" s="238"/>
      <c r="I7" s="111">
        <v>0.13500000000000001</v>
      </c>
      <c r="J7" s="111">
        <v>108</v>
      </c>
      <c r="K7" s="225"/>
      <c r="L7" s="223"/>
      <c r="M7" s="432"/>
      <c r="N7" s="241"/>
      <c r="O7" s="242"/>
    </row>
    <row r="8" spans="1:17" ht="18">
      <c r="A8" s="7" t="s">
        <v>142</v>
      </c>
      <c r="B8" s="175" t="s">
        <v>221</v>
      </c>
      <c r="C8" s="82">
        <v>11000</v>
      </c>
      <c r="D8" s="238"/>
      <c r="E8" s="238"/>
      <c r="F8" s="238"/>
      <c r="G8" s="238"/>
      <c r="H8" s="238"/>
      <c r="I8" s="111">
        <v>0.1308</v>
      </c>
      <c r="J8" s="111">
        <v>5755.2</v>
      </c>
      <c r="K8" s="225"/>
      <c r="L8" s="223"/>
      <c r="M8" s="432"/>
      <c r="N8" s="241"/>
      <c r="O8" s="242"/>
    </row>
    <row r="9" spans="1:17" ht="18">
      <c r="A9" s="7" t="s">
        <v>143</v>
      </c>
      <c r="B9" s="175" t="s">
        <v>222</v>
      </c>
      <c r="C9" s="82">
        <v>105000</v>
      </c>
      <c r="D9" s="238"/>
      <c r="E9" s="238"/>
      <c r="F9" s="238"/>
      <c r="G9" s="238"/>
      <c r="H9" s="238"/>
      <c r="I9" s="111">
        <v>8.0000000000000002E-3</v>
      </c>
      <c r="J9" s="111">
        <v>3360</v>
      </c>
      <c r="K9" s="225"/>
      <c r="L9" s="223"/>
      <c r="M9" s="432"/>
      <c r="N9" s="241"/>
      <c r="O9" s="242"/>
    </row>
    <row r="10" spans="1:17" ht="18">
      <c r="A10" s="7" t="s">
        <v>144</v>
      </c>
      <c r="B10" s="175" t="s">
        <v>145</v>
      </c>
      <c r="C10" s="82">
        <v>37000</v>
      </c>
      <c r="D10" s="238"/>
      <c r="E10" s="238"/>
      <c r="F10" s="238"/>
      <c r="G10" s="238"/>
      <c r="H10" s="238"/>
      <c r="I10" s="111">
        <v>2.5999999999999999E-2</v>
      </c>
      <c r="J10" s="111">
        <v>3848</v>
      </c>
      <c r="K10" s="225"/>
      <c r="L10" s="223"/>
      <c r="M10" s="432"/>
      <c r="N10" s="241"/>
      <c r="O10" s="242"/>
    </row>
    <row r="11" spans="1:17" ht="18">
      <c r="A11" s="7" t="s">
        <v>146</v>
      </c>
      <c r="B11" s="175" t="s">
        <v>147</v>
      </c>
      <c r="C11" s="82">
        <v>7000</v>
      </c>
      <c r="D11" s="238"/>
      <c r="E11" s="238"/>
      <c r="F11" s="238"/>
      <c r="G11" s="238"/>
      <c r="H11" s="238"/>
      <c r="I11" s="111">
        <v>0.01</v>
      </c>
      <c r="J11" s="111">
        <v>280</v>
      </c>
      <c r="K11" s="225"/>
      <c r="L11" s="223"/>
      <c r="M11" s="432"/>
      <c r="N11" s="241"/>
      <c r="O11" s="242"/>
    </row>
    <row r="12" spans="1:17" ht="33">
      <c r="A12" s="7" t="s">
        <v>148</v>
      </c>
      <c r="B12" s="175" t="s">
        <v>223</v>
      </c>
      <c r="C12" s="82">
        <v>15000</v>
      </c>
      <c r="D12" s="238"/>
      <c r="E12" s="238"/>
      <c r="F12" s="238"/>
      <c r="G12" s="238"/>
      <c r="H12" s="238"/>
      <c r="I12" s="111">
        <v>0.11799999999999999</v>
      </c>
      <c r="J12" s="111">
        <v>7080</v>
      </c>
      <c r="K12" s="225"/>
      <c r="L12" s="223"/>
      <c r="M12" s="432"/>
      <c r="N12" s="241"/>
      <c r="O12" s="242"/>
    </row>
    <row r="13" spans="1:17" ht="33">
      <c r="A13" s="7" t="s">
        <v>149</v>
      </c>
      <c r="B13" s="175" t="s">
        <v>150</v>
      </c>
      <c r="C13" s="82">
        <v>5000</v>
      </c>
      <c r="D13" s="238"/>
      <c r="E13" s="238"/>
      <c r="F13" s="238"/>
      <c r="G13" s="238"/>
      <c r="H13" s="238"/>
      <c r="I13" s="111">
        <v>0.13500000000000001</v>
      </c>
      <c r="J13" s="111">
        <v>2700</v>
      </c>
      <c r="K13" s="225"/>
      <c r="L13" s="223"/>
      <c r="M13" s="432"/>
      <c r="N13" s="241"/>
      <c r="O13" s="242"/>
    </row>
    <row r="14" spans="1:17" ht="18">
      <c r="A14" s="7" t="s">
        <v>151</v>
      </c>
      <c r="B14" s="175" t="s">
        <v>152</v>
      </c>
      <c r="C14" s="82">
        <v>10300</v>
      </c>
      <c r="D14" s="238"/>
      <c r="E14" s="238"/>
      <c r="F14" s="238"/>
      <c r="G14" s="238"/>
      <c r="H14" s="238"/>
      <c r="I14" s="111">
        <v>2.79</v>
      </c>
      <c r="J14" s="111">
        <v>114948</v>
      </c>
      <c r="K14" s="225"/>
      <c r="L14" s="223"/>
      <c r="M14" s="432"/>
      <c r="N14" s="241"/>
      <c r="O14" s="242"/>
    </row>
    <row r="15" spans="1:17" ht="18">
      <c r="A15" s="7" t="s">
        <v>153</v>
      </c>
      <c r="B15" s="175" t="s">
        <v>154</v>
      </c>
      <c r="C15" s="125">
        <v>2000</v>
      </c>
      <c r="D15" s="239"/>
      <c r="E15" s="239"/>
      <c r="F15" s="239"/>
      <c r="G15" s="239"/>
      <c r="H15" s="239"/>
      <c r="I15" s="111">
        <v>0.23</v>
      </c>
      <c r="J15" s="111">
        <v>1840</v>
      </c>
      <c r="K15" s="225"/>
      <c r="L15" s="223"/>
      <c r="M15" s="433"/>
      <c r="N15" s="243"/>
      <c r="O15" s="242"/>
    </row>
    <row r="16" spans="1:17" s="188" customFormat="1" ht="30.75" customHeight="1">
      <c r="A16" s="415" t="s">
        <v>58</v>
      </c>
      <c r="B16" s="416"/>
      <c r="C16" s="187"/>
      <c r="D16" s="240"/>
      <c r="E16" s="240"/>
      <c r="F16" s="240"/>
      <c r="G16" s="240"/>
      <c r="H16" s="240"/>
      <c r="I16" s="109"/>
      <c r="J16" s="112">
        <v>145565.924</v>
      </c>
      <c r="K16" s="244"/>
      <c r="L16" s="245"/>
      <c r="M16" s="246">
        <v>100</v>
      </c>
      <c r="N16" s="247"/>
      <c r="O16" s="248"/>
    </row>
    <row r="19" spans="1:12" ht="21">
      <c r="B19" s="3" t="s">
        <v>137</v>
      </c>
      <c r="C19" s="19"/>
      <c r="D19" s="9"/>
      <c r="E19" s="9"/>
      <c r="F19" s="9"/>
      <c r="G19" s="9"/>
      <c r="H19" s="9"/>
      <c r="I19" s="9"/>
      <c r="J19" s="11"/>
      <c r="K19" s="1"/>
      <c r="L19" s="11"/>
    </row>
    <row r="20" spans="1:12" ht="16.5">
      <c r="B20" s="31"/>
      <c r="C20" s="27"/>
      <c r="D20" s="3"/>
      <c r="E20" s="3"/>
      <c r="F20" s="3"/>
      <c r="G20" s="3"/>
      <c r="H20" s="3"/>
      <c r="I20" s="3"/>
      <c r="J20" s="3"/>
      <c r="K20" s="1"/>
      <c r="L20" s="1"/>
    </row>
    <row r="21" spans="1:12" ht="16.5">
      <c r="A21" s="1"/>
      <c r="B21" s="1"/>
      <c r="C21" s="28"/>
      <c r="D21" s="1"/>
      <c r="E21" s="1"/>
      <c r="F21" s="1"/>
      <c r="G21" s="1"/>
      <c r="H21" s="1"/>
      <c r="I21" s="1"/>
      <c r="J21" s="1"/>
      <c r="K21" s="1"/>
    </row>
    <row r="22" spans="1:12" ht="16.5">
      <c r="A22" s="1"/>
      <c r="B22" s="1"/>
      <c r="C22" s="1"/>
      <c r="D22" s="90"/>
      <c r="E22" s="93"/>
      <c r="F22" s="1"/>
      <c r="G22" s="1"/>
      <c r="H22" s="1"/>
      <c r="I22" s="1"/>
      <c r="J22" s="1"/>
      <c r="K22" s="1"/>
      <c r="L22" s="1"/>
    </row>
    <row r="23" spans="1:12" ht="18">
      <c r="A23" s="231"/>
      <c r="B23" s="230" t="s">
        <v>1</v>
      </c>
      <c r="C23" s="231"/>
      <c r="D23" s="232"/>
      <c r="E23" s="232"/>
      <c r="F23" s="233"/>
      <c r="G23" s="233"/>
      <c r="H23" s="234"/>
      <c r="I23" s="234"/>
      <c r="J23" s="231"/>
      <c r="K23" s="1"/>
      <c r="L23" s="1"/>
    </row>
    <row r="24" spans="1:12" ht="18">
      <c r="A24" s="231"/>
      <c r="B24" s="371" t="s">
        <v>2</v>
      </c>
      <c r="C24" s="371"/>
      <c r="D24" s="235"/>
      <c r="E24" s="235"/>
      <c r="F24" s="236" t="s">
        <v>3</v>
      </c>
      <c r="G24" s="230" t="s">
        <v>4</v>
      </c>
      <c r="H24" s="236" t="s">
        <v>5</v>
      </c>
      <c r="I24" s="234"/>
      <c r="J24" s="249"/>
    </row>
    <row r="25" spans="1:12" ht="16.5">
      <c r="A25" s="231"/>
      <c r="B25" s="231"/>
      <c r="C25" s="231"/>
      <c r="D25" s="235"/>
      <c r="E25" s="235"/>
      <c r="F25" s="231"/>
      <c r="G25" s="231"/>
      <c r="H25" s="231"/>
      <c r="I25" s="231"/>
      <c r="J25" s="249"/>
    </row>
    <row r="26" spans="1:12" ht="16.5">
      <c r="A26" s="231"/>
      <c r="B26" s="231" t="s">
        <v>9</v>
      </c>
      <c r="C26" s="231"/>
      <c r="D26" s="235"/>
      <c r="E26" s="235"/>
      <c r="F26" s="231"/>
      <c r="G26" s="231"/>
      <c r="H26" s="231"/>
      <c r="I26" s="231"/>
      <c r="J26" s="249"/>
    </row>
    <row r="27" spans="1:12" ht="16.5">
      <c r="A27" s="231"/>
      <c r="B27" s="231"/>
      <c r="C27" s="231"/>
      <c r="D27" s="235"/>
      <c r="E27" s="235"/>
      <c r="F27" s="231"/>
      <c r="G27" s="231"/>
      <c r="H27" s="231"/>
      <c r="I27" s="231"/>
      <c r="J27" s="249"/>
    </row>
    <row r="28" spans="1:12" ht="18">
      <c r="A28" s="231"/>
      <c r="B28" s="237" t="s">
        <v>6</v>
      </c>
      <c r="C28" s="231"/>
      <c r="D28" s="235"/>
      <c r="E28" s="235"/>
      <c r="F28" s="231"/>
      <c r="G28" s="231"/>
      <c r="H28" s="231"/>
      <c r="I28" s="231"/>
      <c r="J28" s="249"/>
    </row>
    <row r="29" spans="1:12">
      <c r="A29" s="250"/>
      <c r="B29" s="249"/>
      <c r="C29" s="249"/>
      <c r="D29" s="249"/>
      <c r="E29" s="249"/>
      <c r="F29" s="249"/>
      <c r="G29" s="249"/>
      <c r="H29" s="249"/>
      <c r="I29" s="249"/>
      <c r="J29" s="249"/>
    </row>
    <row r="30" spans="1:12">
      <c r="A30" s="250"/>
      <c r="B30" s="249"/>
      <c r="C30" s="249"/>
      <c r="D30" s="249"/>
      <c r="E30" s="249"/>
      <c r="F30" s="249"/>
      <c r="G30" s="249"/>
      <c r="H30" s="249"/>
      <c r="I30" s="249"/>
      <c r="J30" s="249"/>
    </row>
    <row r="31" spans="1:12">
      <c r="A31" s="250"/>
      <c r="B31" s="249"/>
      <c r="C31" s="249"/>
      <c r="D31" s="249"/>
      <c r="E31" s="249"/>
      <c r="F31" s="249"/>
      <c r="G31" s="249"/>
      <c r="H31" s="249"/>
      <c r="I31" s="249"/>
      <c r="J31" s="249"/>
    </row>
  </sheetData>
  <sheetProtection password="CC5E" sheet="1" objects="1" scenarios="1" formatCells="0" formatColumns="0" formatRows="0"/>
  <mergeCells count="5">
    <mergeCell ref="B24:C24"/>
    <mergeCell ref="A16:B16"/>
    <mergeCell ref="M6:M15"/>
    <mergeCell ref="A4:C4"/>
    <mergeCell ref="A2:O2"/>
  </mergeCells>
  <pageMargins left="0.2" right="0.18" top="0.75" bottom="0.75" header="0.4" footer="0.3"/>
  <pageSetup paperSize="9" scale="46" orientation="landscape" r:id="rId1"/>
  <colBreaks count="1" manualBreakCount="1">
    <brk id="16"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opLeftCell="A28" zoomScale="55" zoomScaleNormal="55" workbookViewId="0">
      <selection activeCell="D6" sqref="D6"/>
    </sheetView>
  </sheetViews>
  <sheetFormatPr defaultColWidth="0.28515625" defaultRowHeight="16.5"/>
  <cols>
    <col min="1" max="1" width="12.28515625" style="1" customWidth="1"/>
    <col min="2" max="2" width="119.28515625" style="1" customWidth="1"/>
    <col min="3" max="3" width="16.5703125" style="93" bestFit="1" customWidth="1"/>
    <col min="4" max="5" width="10.140625" style="1" customWidth="1"/>
    <col min="6" max="6" width="17.28515625" style="1" bestFit="1" customWidth="1"/>
    <col min="7" max="7" width="12.7109375" style="1" customWidth="1"/>
    <col min="8" max="8" width="12.42578125" style="1" customWidth="1"/>
    <col min="9" max="9" width="21.7109375" style="1" bestFit="1" customWidth="1"/>
    <col min="10" max="10" width="30" style="1" bestFit="1" customWidth="1"/>
    <col min="11" max="11" width="22.28515625" style="1" bestFit="1" customWidth="1"/>
    <col min="12" max="12" width="17.85546875" style="1" bestFit="1" customWidth="1"/>
    <col min="13" max="13" width="35.28515625" style="1" bestFit="1" customWidth="1"/>
    <col min="14" max="14" width="25.28515625" style="173" bestFit="1" customWidth="1"/>
    <col min="15" max="15" width="13.85546875" style="1" customWidth="1"/>
    <col min="16" max="16" width="11.42578125" style="1" customWidth="1"/>
    <col min="17" max="21" width="0.28515625" style="1" hidden="1" customWidth="1"/>
    <col min="22" max="22" width="5.42578125" style="1" customWidth="1"/>
    <col min="23" max="23" width="9.42578125" style="1" customWidth="1"/>
    <col min="24" max="24" width="13.7109375" style="1" customWidth="1"/>
    <col min="25" max="16384" width="0.28515625" style="1"/>
  </cols>
  <sheetData>
    <row r="1" spans="1:15" s="166" customFormat="1" ht="33.75" customHeight="1">
      <c r="C1" s="167"/>
      <c r="N1" s="171" t="s">
        <v>940</v>
      </c>
    </row>
    <row r="2" spans="1:15" ht="78.75" customHeight="1">
      <c r="A2" s="439" t="s">
        <v>938</v>
      </c>
      <c r="B2" s="439"/>
      <c r="C2" s="439"/>
      <c r="D2" s="439"/>
      <c r="E2" s="439"/>
      <c r="F2" s="439"/>
      <c r="G2" s="439"/>
      <c r="H2" s="439"/>
      <c r="I2" s="439"/>
      <c r="J2" s="439"/>
      <c r="K2" s="439"/>
      <c r="L2" s="439"/>
      <c r="M2" s="439"/>
      <c r="N2" s="439"/>
      <c r="O2" s="439"/>
    </row>
    <row r="3" spans="1:15" s="22" customFormat="1" ht="29.25">
      <c r="C3" s="26"/>
      <c r="K3" s="23"/>
      <c r="N3" s="172"/>
    </row>
    <row r="4" spans="1:15" ht="37.5" customHeight="1">
      <c r="A4" s="423" t="s">
        <v>939</v>
      </c>
      <c r="B4" s="423"/>
      <c r="C4" s="423"/>
      <c r="D4" s="33"/>
      <c r="E4" s="33"/>
      <c r="F4" s="33"/>
      <c r="G4" s="33"/>
      <c r="H4" s="33"/>
      <c r="I4" s="33"/>
      <c r="J4" s="33"/>
      <c r="K4" s="10"/>
    </row>
    <row r="5" spans="1:15" s="5" customFormat="1" ht="216.75" customHeight="1">
      <c r="A5" s="80" t="s">
        <v>11</v>
      </c>
      <c r="B5" s="81" t="s">
        <v>10</v>
      </c>
      <c r="C5" s="82" t="s">
        <v>225</v>
      </c>
      <c r="D5" s="85" t="s">
        <v>0</v>
      </c>
      <c r="E5" s="85" t="s">
        <v>924</v>
      </c>
      <c r="F5" s="85" t="s">
        <v>7</v>
      </c>
      <c r="G5" s="85" t="s">
        <v>8</v>
      </c>
      <c r="H5" s="85" t="s">
        <v>57</v>
      </c>
      <c r="I5" s="16" t="s">
        <v>883</v>
      </c>
      <c r="J5" s="16" t="s">
        <v>884</v>
      </c>
      <c r="K5" s="15" t="s">
        <v>885</v>
      </c>
      <c r="L5" s="15" t="s">
        <v>877</v>
      </c>
      <c r="M5" s="83" t="s">
        <v>886</v>
      </c>
      <c r="N5" s="85" t="s">
        <v>887</v>
      </c>
      <c r="O5" s="85" t="s">
        <v>59</v>
      </c>
    </row>
    <row r="6" spans="1:15" ht="35.25" customHeight="1">
      <c r="A6" s="162" t="s">
        <v>12</v>
      </c>
      <c r="B6" s="163" t="s">
        <v>976</v>
      </c>
      <c r="C6" s="82">
        <v>332500</v>
      </c>
      <c r="D6" s="223"/>
      <c r="E6" s="223"/>
      <c r="F6" s="223"/>
      <c r="G6" s="223"/>
      <c r="H6" s="223"/>
      <c r="I6" s="111">
        <v>2.4E-2</v>
      </c>
      <c r="J6" s="111">
        <v>31920</v>
      </c>
      <c r="K6" s="225"/>
      <c r="L6" s="223"/>
      <c r="M6" s="436"/>
      <c r="N6" s="223"/>
      <c r="O6" s="223"/>
    </row>
    <row r="7" spans="1:15" ht="35.25" customHeight="1">
      <c r="A7" s="162" t="s">
        <v>13</v>
      </c>
      <c r="B7" s="163" t="s">
        <v>977</v>
      </c>
      <c r="C7" s="82">
        <v>176500</v>
      </c>
      <c r="D7" s="223"/>
      <c r="E7" s="223"/>
      <c r="F7" s="223"/>
      <c r="G7" s="223"/>
      <c r="H7" s="223"/>
      <c r="I7" s="111">
        <v>2.4E-2</v>
      </c>
      <c r="J7" s="111">
        <v>16944</v>
      </c>
      <c r="K7" s="225"/>
      <c r="L7" s="223"/>
      <c r="M7" s="437"/>
      <c r="N7" s="223"/>
      <c r="O7" s="223"/>
    </row>
    <row r="8" spans="1:15" ht="35.25" customHeight="1">
      <c r="A8" s="162" t="s">
        <v>14</v>
      </c>
      <c r="B8" s="163" t="s">
        <v>978</v>
      </c>
      <c r="C8" s="82">
        <v>12000</v>
      </c>
      <c r="D8" s="223"/>
      <c r="E8" s="223"/>
      <c r="F8" s="223"/>
      <c r="G8" s="223"/>
      <c r="H8" s="223"/>
      <c r="I8" s="111">
        <v>3.2000000000000001E-2</v>
      </c>
      <c r="J8" s="111">
        <v>1536</v>
      </c>
      <c r="K8" s="225"/>
      <c r="L8" s="223"/>
      <c r="M8" s="437"/>
      <c r="N8" s="223"/>
      <c r="O8" s="223"/>
    </row>
    <row r="9" spans="1:15" ht="35.25" customHeight="1">
      <c r="A9" s="162" t="s">
        <v>15</v>
      </c>
      <c r="B9" s="163" t="s">
        <v>16</v>
      </c>
      <c r="C9" s="82">
        <v>1000</v>
      </c>
      <c r="D9" s="223"/>
      <c r="E9" s="223"/>
      <c r="F9" s="223"/>
      <c r="G9" s="223"/>
      <c r="H9" s="223"/>
      <c r="I9" s="111">
        <v>9.6000000000000002E-2</v>
      </c>
      <c r="J9" s="111">
        <v>384</v>
      </c>
      <c r="K9" s="225"/>
      <c r="L9" s="223"/>
      <c r="M9" s="437"/>
      <c r="N9" s="223"/>
      <c r="O9" s="223"/>
    </row>
    <row r="10" spans="1:15" ht="35.25" customHeight="1">
      <c r="A10" s="162" t="s">
        <v>17</v>
      </c>
      <c r="B10" s="163" t="s">
        <v>979</v>
      </c>
      <c r="C10" s="82">
        <v>15600</v>
      </c>
      <c r="D10" s="223"/>
      <c r="E10" s="223"/>
      <c r="F10" s="223"/>
      <c r="G10" s="223"/>
      <c r="H10" s="223"/>
      <c r="I10" s="111">
        <v>7.4999999999999997E-2</v>
      </c>
      <c r="J10" s="111">
        <v>4680</v>
      </c>
      <c r="K10" s="225"/>
      <c r="L10" s="223"/>
      <c r="M10" s="437"/>
      <c r="N10" s="223"/>
      <c r="O10" s="223"/>
    </row>
    <row r="11" spans="1:15" ht="35.25" customHeight="1">
      <c r="A11" s="162" t="s">
        <v>18</v>
      </c>
      <c r="B11" s="163" t="s">
        <v>980</v>
      </c>
      <c r="C11" s="82">
        <v>8550</v>
      </c>
      <c r="D11" s="223"/>
      <c r="E11" s="223"/>
      <c r="F11" s="223"/>
      <c r="G11" s="223"/>
      <c r="H11" s="223"/>
      <c r="I11" s="111">
        <v>8.7999999999999995E-2</v>
      </c>
      <c r="J11" s="111">
        <v>3009.6</v>
      </c>
      <c r="K11" s="225"/>
      <c r="L11" s="223"/>
      <c r="M11" s="437"/>
      <c r="N11" s="223"/>
      <c r="O11" s="223"/>
    </row>
    <row r="12" spans="1:15" ht="35.25" customHeight="1">
      <c r="A12" s="162" t="s">
        <v>19</v>
      </c>
      <c r="B12" s="163" t="s">
        <v>981</v>
      </c>
      <c r="C12" s="82">
        <v>500</v>
      </c>
      <c r="D12" s="223"/>
      <c r="E12" s="223"/>
      <c r="F12" s="223"/>
      <c r="G12" s="223"/>
      <c r="H12" s="223"/>
      <c r="I12" s="111">
        <v>0.107</v>
      </c>
      <c r="J12" s="111">
        <v>214</v>
      </c>
      <c r="K12" s="225"/>
      <c r="L12" s="223"/>
      <c r="M12" s="437"/>
      <c r="N12" s="223"/>
      <c r="O12" s="223"/>
    </row>
    <row r="13" spans="1:15" ht="35.25" customHeight="1">
      <c r="A13" s="162" t="s">
        <v>20</v>
      </c>
      <c r="B13" s="163" t="s">
        <v>982</v>
      </c>
      <c r="C13" s="82">
        <v>13000</v>
      </c>
      <c r="D13" s="223"/>
      <c r="E13" s="223"/>
      <c r="F13" s="223"/>
      <c r="G13" s="223"/>
      <c r="H13" s="223"/>
      <c r="I13" s="111">
        <v>7.9000000000000001E-2</v>
      </c>
      <c r="J13" s="111">
        <v>4108</v>
      </c>
      <c r="K13" s="225"/>
      <c r="L13" s="223"/>
      <c r="M13" s="437"/>
      <c r="N13" s="223"/>
      <c r="O13" s="223"/>
    </row>
    <row r="14" spans="1:15" ht="35.25" customHeight="1">
      <c r="A14" s="162" t="s">
        <v>21</v>
      </c>
      <c r="B14" s="163" t="s">
        <v>983</v>
      </c>
      <c r="C14" s="82">
        <v>11200</v>
      </c>
      <c r="D14" s="223"/>
      <c r="E14" s="223"/>
      <c r="F14" s="223"/>
      <c r="G14" s="223"/>
      <c r="H14" s="223"/>
      <c r="I14" s="111">
        <v>0.186</v>
      </c>
      <c r="J14" s="111">
        <v>8332.7999999999993</v>
      </c>
      <c r="K14" s="225"/>
      <c r="L14" s="223"/>
      <c r="M14" s="437"/>
      <c r="N14" s="223"/>
      <c r="O14" s="223"/>
    </row>
    <row r="15" spans="1:15" s="93" customFormat="1" ht="35.25" customHeight="1">
      <c r="A15" s="164" t="s">
        <v>22</v>
      </c>
      <c r="B15" s="163" t="s">
        <v>24</v>
      </c>
      <c r="C15" s="124">
        <v>450</v>
      </c>
      <c r="D15" s="224"/>
      <c r="E15" s="224"/>
      <c r="F15" s="224"/>
      <c r="G15" s="224"/>
      <c r="H15" s="224"/>
      <c r="I15" s="123">
        <v>0.7</v>
      </c>
      <c r="J15" s="111">
        <v>1260</v>
      </c>
      <c r="K15" s="226"/>
      <c r="L15" s="224"/>
      <c r="M15" s="437"/>
      <c r="N15" s="224"/>
      <c r="O15" s="224"/>
    </row>
    <row r="16" spans="1:15" ht="35.25" customHeight="1">
      <c r="A16" s="162" t="s">
        <v>25</v>
      </c>
      <c r="B16" s="163" t="s">
        <v>27</v>
      </c>
      <c r="C16" s="82">
        <v>4570</v>
      </c>
      <c r="D16" s="223"/>
      <c r="E16" s="223"/>
      <c r="F16" s="223"/>
      <c r="G16" s="223"/>
      <c r="H16" s="223"/>
      <c r="I16" s="111">
        <v>0.7</v>
      </c>
      <c r="J16" s="111">
        <v>12796</v>
      </c>
      <c r="K16" s="225"/>
      <c r="L16" s="223"/>
      <c r="M16" s="437"/>
      <c r="N16" s="223"/>
      <c r="O16" s="223"/>
    </row>
    <row r="17" spans="1:15" ht="35.25" customHeight="1">
      <c r="A17" s="162" t="s">
        <v>23</v>
      </c>
      <c r="B17" s="163" t="s">
        <v>29</v>
      </c>
      <c r="C17" s="82">
        <v>26500</v>
      </c>
      <c r="D17" s="223"/>
      <c r="E17" s="223"/>
      <c r="F17" s="223"/>
      <c r="G17" s="223"/>
      <c r="H17" s="223"/>
      <c r="I17" s="111">
        <v>2.7E-2</v>
      </c>
      <c r="J17" s="111">
        <v>2862</v>
      </c>
      <c r="K17" s="225"/>
      <c r="L17" s="223"/>
      <c r="M17" s="437"/>
      <c r="N17" s="223"/>
      <c r="O17" s="223"/>
    </row>
    <row r="18" spans="1:15" ht="35.25" customHeight="1">
      <c r="A18" s="162" t="s">
        <v>30</v>
      </c>
      <c r="B18" s="163" t="s">
        <v>32</v>
      </c>
      <c r="C18" s="82">
        <v>218000</v>
      </c>
      <c r="D18" s="223"/>
      <c r="E18" s="223"/>
      <c r="F18" s="223"/>
      <c r="G18" s="223"/>
      <c r="H18" s="223"/>
      <c r="I18" s="111">
        <v>1.255E-2</v>
      </c>
      <c r="J18" s="111">
        <v>10943.6</v>
      </c>
      <c r="K18" s="225"/>
      <c r="L18" s="223"/>
      <c r="M18" s="437"/>
      <c r="N18" s="223"/>
      <c r="O18" s="223"/>
    </row>
    <row r="19" spans="1:15" ht="35.25" customHeight="1">
      <c r="A19" s="162" t="s">
        <v>33</v>
      </c>
      <c r="B19" s="163" t="s">
        <v>35</v>
      </c>
      <c r="C19" s="82">
        <v>28000</v>
      </c>
      <c r="D19" s="223"/>
      <c r="E19" s="223"/>
      <c r="F19" s="223"/>
      <c r="G19" s="223"/>
      <c r="H19" s="223"/>
      <c r="I19" s="111">
        <v>5.1999999999999998E-2</v>
      </c>
      <c r="J19" s="111">
        <v>5824</v>
      </c>
      <c r="K19" s="225"/>
      <c r="L19" s="223"/>
      <c r="M19" s="437"/>
      <c r="N19" s="223"/>
      <c r="O19" s="223"/>
    </row>
    <row r="20" spans="1:15" ht="35.25" customHeight="1">
      <c r="A20" s="162" t="s">
        <v>26</v>
      </c>
      <c r="B20" s="163" t="s">
        <v>37</v>
      </c>
      <c r="C20" s="82">
        <v>34300</v>
      </c>
      <c r="D20" s="223"/>
      <c r="E20" s="223"/>
      <c r="F20" s="223"/>
      <c r="G20" s="223"/>
      <c r="H20" s="223"/>
      <c r="I20" s="111">
        <v>0.17</v>
      </c>
      <c r="J20" s="111">
        <v>23324</v>
      </c>
      <c r="K20" s="225"/>
      <c r="L20" s="223"/>
      <c r="M20" s="437"/>
      <c r="N20" s="223"/>
      <c r="O20" s="223"/>
    </row>
    <row r="21" spans="1:15" ht="35.25" customHeight="1">
      <c r="A21" s="162" t="s">
        <v>28</v>
      </c>
      <c r="B21" s="163" t="s">
        <v>39</v>
      </c>
      <c r="C21" s="82">
        <v>56300</v>
      </c>
      <c r="D21" s="223"/>
      <c r="E21" s="223"/>
      <c r="F21" s="223"/>
      <c r="G21" s="223"/>
      <c r="H21" s="223"/>
      <c r="I21" s="111">
        <v>0.2162</v>
      </c>
      <c r="J21" s="111">
        <v>48688.24</v>
      </c>
      <c r="K21" s="225"/>
      <c r="L21" s="223"/>
      <c r="M21" s="437"/>
      <c r="N21" s="223"/>
      <c r="O21" s="223"/>
    </row>
    <row r="22" spans="1:15" ht="35.25" customHeight="1">
      <c r="A22" s="162" t="s">
        <v>31</v>
      </c>
      <c r="B22" s="163" t="s">
        <v>41</v>
      </c>
      <c r="C22" s="82">
        <v>41600</v>
      </c>
      <c r="D22" s="223"/>
      <c r="E22" s="223"/>
      <c r="F22" s="223"/>
      <c r="G22" s="223"/>
      <c r="H22" s="223"/>
      <c r="I22" s="111">
        <v>0.24399999999999999</v>
      </c>
      <c r="J22" s="111">
        <v>40601.599999999999</v>
      </c>
      <c r="K22" s="225"/>
      <c r="L22" s="223"/>
      <c r="M22" s="437"/>
      <c r="N22" s="223"/>
      <c r="O22" s="223"/>
    </row>
    <row r="23" spans="1:15" ht="35.25" customHeight="1">
      <c r="A23" s="162" t="s">
        <v>34</v>
      </c>
      <c r="B23" s="163" t="s">
        <v>42</v>
      </c>
      <c r="C23" s="82">
        <v>2400</v>
      </c>
      <c r="D23" s="223"/>
      <c r="E23" s="223"/>
      <c r="F23" s="223"/>
      <c r="G23" s="223"/>
      <c r="H23" s="223"/>
      <c r="I23" s="111">
        <v>0.2392</v>
      </c>
      <c r="J23" s="111">
        <v>2296.3200000000002</v>
      </c>
      <c r="K23" s="225"/>
      <c r="L23" s="223"/>
      <c r="M23" s="437"/>
      <c r="N23" s="223"/>
      <c r="O23" s="223"/>
    </row>
    <row r="24" spans="1:15" ht="35.25" customHeight="1">
      <c r="A24" s="162" t="s">
        <v>36</v>
      </c>
      <c r="B24" s="211"/>
      <c r="C24" s="212"/>
      <c r="D24" s="223"/>
      <c r="E24" s="223"/>
      <c r="F24" s="223"/>
      <c r="G24" s="223"/>
      <c r="H24" s="223"/>
      <c r="I24" s="213"/>
      <c r="J24" s="213"/>
      <c r="K24" s="225"/>
      <c r="L24" s="223"/>
      <c r="M24" s="437"/>
      <c r="N24" s="223"/>
      <c r="O24" s="223"/>
    </row>
    <row r="25" spans="1:15" ht="35.25" customHeight="1">
      <c r="A25" s="162" t="s">
        <v>38</v>
      </c>
      <c r="B25" s="163" t="s">
        <v>45</v>
      </c>
      <c r="C25" s="217">
        <v>21100</v>
      </c>
      <c r="D25" s="223"/>
      <c r="E25" s="223"/>
      <c r="F25" s="223"/>
      <c r="G25" s="223"/>
      <c r="H25" s="223"/>
      <c r="I25" s="111">
        <v>0.29499999999999998</v>
      </c>
      <c r="J25" s="214">
        <f>C25*I25*4</f>
        <v>24898</v>
      </c>
      <c r="K25" s="225"/>
      <c r="L25" s="223"/>
      <c r="M25" s="437"/>
      <c r="N25" s="223"/>
      <c r="O25" s="223"/>
    </row>
    <row r="26" spans="1:15" ht="35.25" customHeight="1">
      <c r="A26" s="162" t="s">
        <v>40</v>
      </c>
      <c r="B26" s="163" t="s">
        <v>46</v>
      </c>
      <c r="C26" s="82">
        <v>5950</v>
      </c>
      <c r="D26" s="223"/>
      <c r="E26" s="223"/>
      <c r="F26" s="223"/>
      <c r="G26" s="223"/>
      <c r="H26" s="223"/>
      <c r="I26" s="111">
        <v>7.0000000000000007E-2</v>
      </c>
      <c r="J26" s="111">
        <v>1666.0000000000002</v>
      </c>
      <c r="K26" s="225"/>
      <c r="L26" s="223"/>
      <c r="M26" s="437"/>
      <c r="N26" s="223"/>
      <c r="O26" s="223"/>
    </row>
    <row r="27" spans="1:15" ht="35.25" customHeight="1">
      <c r="A27" s="162" t="s">
        <v>43</v>
      </c>
      <c r="B27" s="163" t="s">
        <v>47</v>
      </c>
      <c r="C27" s="82">
        <v>69600</v>
      </c>
      <c r="D27" s="223"/>
      <c r="E27" s="223"/>
      <c r="F27" s="223"/>
      <c r="G27" s="223"/>
      <c r="H27" s="223"/>
      <c r="I27" s="111">
        <v>6.3E-2</v>
      </c>
      <c r="J27" s="111">
        <v>17539.2</v>
      </c>
      <c r="K27" s="225"/>
      <c r="L27" s="223"/>
      <c r="M27" s="437"/>
      <c r="N27" s="223"/>
      <c r="O27" s="223"/>
    </row>
    <row r="28" spans="1:15" ht="35.25" customHeight="1">
      <c r="A28" s="162" t="s">
        <v>44</v>
      </c>
      <c r="B28" s="163" t="s">
        <v>49</v>
      </c>
      <c r="C28" s="82">
        <v>28000</v>
      </c>
      <c r="D28" s="223"/>
      <c r="E28" s="223"/>
      <c r="F28" s="223"/>
      <c r="G28" s="223"/>
      <c r="H28" s="223"/>
      <c r="I28" s="111">
        <v>9.1999999999999998E-2</v>
      </c>
      <c r="J28" s="111">
        <v>10304</v>
      </c>
      <c r="K28" s="225"/>
      <c r="L28" s="223"/>
      <c r="M28" s="437"/>
      <c r="N28" s="223"/>
      <c r="O28" s="223"/>
    </row>
    <row r="29" spans="1:15" ht="35.25" customHeight="1">
      <c r="A29" s="162" t="s">
        <v>48</v>
      </c>
      <c r="B29" s="163" t="s">
        <v>51</v>
      </c>
      <c r="C29" s="82">
        <v>40000</v>
      </c>
      <c r="D29" s="223"/>
      <c r="E29" s="223"/>
      <c r="F29" s="223"/>
      <c r="G29" s="223"/>
      <c r="H29" s="223"/>
      <c r="I29" s="111">
        <v>0.16</v>
      </c>
      <c r="J29" s="111">
        <v>25600</v>
      </c>
      <c r="K29" s="225"/>
      <c r="L29" s="223"/>
      <c r="M29" s="437"/>
      <c r="N29" s="223"/>
      <c r="O29" s="223"/>
    </row>
    <row r="30" spans="1:15" ht="35.25" customHeight="1">
      <c r="A30" s="162" t="s">
        <v>50</v>
      </c>
      <c r="B30" s="163" t="s">
        <v>53</v>
      </c>
      <c r="C30" s="82">
        <v>5500</v>
      </c>
      <c r="D30" s="223"/>
      <c r="E30" s="223"/>
      <c r="F30" s="223"/>
      <c r="G30" s="223"/>
      <c r="H30" s="223"/>
      <c r="I30" s="111">
        <v>0.28399999999999997</v>
      </c>
      <c r="J30" s="111">
        <v>6247.9999999999991</v>
      </c>
      <c r="K30" s="225"/>
      <c r="L30" s="223"/>
      <c r="M30" s="437"/>
      <c r="N30" s="223"/>
      <c r="O30" s="223"/>
    </row>
    <row r="31" spans="1:15" ht="35.25" customHeight="1">
      <c r="A31" s="162" t="s">
        <v>52</v>
      </c>
      <c r="B31" s="163" t="s">
        <v>54</v>
      </c>
      <c r="C31" s="82">
        <v>10000</v>
      </c>
      <c r="D31" s="223"/>
      <c r="E31" s="223"/>
      <c r="F31" s="223"/>
      <c r="G31" s="223"/>
      <c r="H31" s="223"/>
      <c r="I31" s="111">
        <v>0.11</v>
      </c>
      <c r="J31" s="111">
        <v>4400</v>
      </c>
      <c r="K31" s="225"/>
      <c r="L31" s="223"/>
      <c r="M31" s="437"/>
      <c r="N31" s="223"/>
      <c r="O31" s="223"/>
    </row>
    <row r="32" spans="1:15" ht="35.25" customHeight="1">
      <c r="A32" s="162" t="s">
        <v>55</v>
      </c>
      <c r="B32" s="163" t="s">
        <v>975</v>
      </c>
      <c r="C32" s="82">
        <v>2500</v>
      </c>
      <c r="D32" s="223"/>
      <c r="E32" s="223"/>
      <c r="F32" s="223"/>
      <c r="G32" s="223"/>
      <c r="H32" s="223"/>
      <c r="I32" s="111">
        <v>0.68</v>
      </c>
      <c r="J32" s="111">
        <v>6800.0000000000009</v>
      </c>
      <c r="K32" s="225"/>
      <c r="L32" s="223"/>
      <c r="M32" s="437"/>
      <c r="N32" s="223"/>
      <c r="O32" s="223"/>
    </row>
    <row r="33" spans="1:16" ht="35.25" customHeight="1">
      <c r="A33" s="162" t="s">
        <v>56</v>
      </c>
      <c r="B33" s="163" t="s">
        <v>992</v>
      </c>
      <c r="C33" s="82">
        <v>100</v>
      </c>
      <c r="D33" s="223"/>
      <c r="E33" s="223"/>
      <c r="F33" s="223"/>
      <c r="G33" s="223"/>
      <c r="H33" s="223"/>
      <c r="I33" s="111">
        <v>2.7359999999999999E-2</v>
      </c>
      <c r="J33" s="111">
        <v>10.943999999999999</v>
      </c>
      <c r="K33" s="225"/>
      <c r="L33" s="223"/>
      <c r="M33" s="438"/>
      <c r="N33" s="223"/>
      <c r="O33" s="223"/>
    </row>
    <row r="34" spans="1:16" s="110" customFormat="1" ht="45" customHeight="1">
      <c r="A34" s="434" t="s">
        <v>58</v>
      </c>
      <c r="B34" s="435"/>
      <c r="C34" s="8"/>
      <c r="D34" s="223"/>
      <c r="E34" s="223"/>
      <c r="F34" s="223"/>
      <c r="G34" s="223"/>
      <c r="H34" s="223"/>
      <c r="I34" s="14"/>
      <c r="J34" s="112">
        <f>SUM(J6:J33)</f>
        <v>317190.304</v>
      </c>
      <c r="K34" s="227"/>
      <c r="L34" s="228"/>
      <c r="M34" s="229">
        <v>100</v>
      </c>
      <c r="N34" s="223"/>
      <c r="O34" s="223"/>
    </row>
    <row r="35" spans="1:16" ht="21">
      <c r="A35" s="73"/>
      <c r="B35" s="73"/>
      <c r="C35" s="18"/>
      <c r="D35" s="18"/>
      <c r="E35" s="18"/>
      <c r="F35" s="18"/>
      <c r="G35" s="18"/>
      <c r="H35" s="18"/>
      <c r="I35" s="18"/>
      <c r="J35" s="59"/>
      <c r="K35" s="20"/>
      <c r="L35" s="59"/>
      <c r="N35" s="174"/>
      <c r="O35" s="18"/>
      <c r="P35" s="18"/>
    </row>
    <row r="36" spans="1:16" ht="21">
      <c r="A36" s="9"/>
      <c r="B36" s="9"/>
      <c r="C36" s="73"/>
      <c r="D36" s="9"/>
      <c r="E36" s="9"/>
      <c r="F36" s="9"/>
      <c r="G36" s="9"/>
      <c r="H36" s="9"/>
      <c r="I36" s="9"/>
      <c r="J36" s="11"/>
      <c r="L36" s="11"/>
      <c r="M36" s="12"/>
      <c r="O36" s="9"/>
    </row>
    <row r="37" spans="1:16">
      <c r="A37" s="3" t="s">
        <v>137</v>
      </c>
      <c r="C37" s="27"/>
      <c r="D37" s="3"/>
      <c r="E37" s="3"/>
      <c r="F37" s="3"/>
      <c r="G37" s="3"/>
      <c r="H37" s="3"/>
      <c r="I37" s="3"/>
      <c r="J37" s="3"/>
    </row>
    <row r="40" spans="1:16" ht="18">
      <c r="A40" s="230" t="s">
        <v>1</v>
      </c>
      <c r="B40" s="231"/>
      <c r="C40" s="232"/>
      <c r="D40" s="233"/>
      <c r="E40" s="233"/>
      <c r="F40" s="233"/>
      <c r="G40" s="234"/>
      <c r="H40" s="234"/>
      <c r="I40" s="231"/>
    </row>
    <row r="41" spans="1:16" ht="18">
      <c r="A41" s="371" t="s">
        <v>2</v>
      </c>
      <c r="B41" s="371"/>
      <c r="C41" s="235"/>
      <c r="D41" s="236" t="s">
        <v>3</v>
      </c>
      <c r="E41" s="236"/>
      <c r="F41" s="230" t="s">
        <v>4</v>
      </c>
      <c r="G41" s="236" t="s">
        <v>5</v>
      </c>
      <c r="H41" s="234"/>
      <c r="I41" s="231"/>
    </row>
    <row r="42" spans="1:16">
      <c r="A42" s="231"/>
      <c r="B42" s="231"/>
      <c r="C42" s="235"/>
      <c r="D42" s="231"/>
      <c r="E42" s="231"/>
      <c r="F42" s="231"/>
      <c r="G42" s="231"/>
      <c r="H42" s="231"/>
      <c r="I42" s="231"/>
    </row>
    <row r="43" spans="1:16">
      <c r="A43" s="231" t="s">
        <v>9</v>
      </c>
      <c r="B43" s="231"/>
      <c r="C43" s="235"/>
      <c r="D43" s="231"/>
      <c r="E43" s="231"/>
      <c r="F43" s="231"/>
      <c r="G43" s="231"/>
      <c r="H43" s="231"/>
      <c r="I43" s="231"/>
    </row>
    <row r="44" spans="1:16">
      <c r="A44" s="231"/>
      <c r="B44" s="231"/>
      <c r="C44" s="235"/>
      <c r="D44" s="231"/>
      <c r="E44" s="231"/>
      <c r="F44" s="231"/>
      <c r="G44" s="231"/>
      <c r="H44" s="231"/>
      <c r="I44" s="231"/>
    </row>
    <row r="45" spans="1:16" ht="18">
      <c r="A45" s="237" t="s">
        <v>6</v>
      </c>
      <c r="B45" s="231"/>
      <c r="C45" s="235"/>
      <c r="D45" s="231"/>
      <c r="E45" s="231"/>
      <c r="F45" s="231"/>
      <c r="G45" s="231"/>
      <c r="H45" s="231"/>
      <c r="I45" s="231"/>
    </row>
  </sheetData>
  <sheetProtection password="CC5E" sheet="1" objects="1" scenarios="1" formatCells="0" formatColumns="0" formatRows="0"/>
  <mergeCells count="5">
    <mergeCell ref="A4:C4"/>
    <mergeCell ref="A41:B41"/>
    <mergeCell ref="A34:B34"/>
    <mergeCell ref="M6:M33"/>
    <mergeCell ref="A2:O2"/>
  </mergeCells>
  <pageMargins left="0.23622047244094491" right="0.15748031496062992" top="0.28000000000000003" bottom="0.27559055118110237" header="0.22" footer="0.15748031496062992"/>
  <pageSetup paperSize="9" scale="35" orientation="landscape" r:id="rId1"/>
  <headerFooter>
    <oddHeader xml:space="preserve">&amp;R
</oddHeader>
  </headerFooter>
  <colBreaks count="1" manualBreakCount="1">
    <brk id="16" min="1"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zoomScale="60" zoomScaleNormal="60" zoomScaleSheetLayoutView="32" workbookViewId="0"/>
  </sheetViews>
  <sheetFormatPr defaultRowHeight="18"/>
  <cols>
    <col min="1" max="1" width="9.5703125" style="1" customWidth="1"/>
    <col min="2" max="2" width="16.140625" style="1" customWidth="1"/>
    <col min="3" max="3" width="119.7109375" style="1" customWidth="1"/>
    <col min="4" max="4" width="30.5703125" style="68" bestFit="1" customWidth="1"/>
    <col min="5" max="5" width="28.7109375" style="1" customWidth="1"/>
    <col min="6" max="6" width="38.28515625" style="1" customWidth="1"/>
    <col min="7" max="7" width="23.5703125" style="1" customWidth="1"/>
    <col min="8" max="8" width="26.28515625" style="1" customWidth="1"/>
    <col min="9" max="9" width="19.7109375" style="1" customWidth="1"/>
    <col min="10" max="10" width="21.5703125" style="2" customWidth="1"/>
    <col min="11" max="11" width="53.42578125" style="2" bestFit="1" customWidth="1"/>
    <col min="12" max="12" width="23.85546875" style="2" customWidth="1"/>
    <col min="13" max="13" width="24" customWidth="1"/>
    <col min="14" max="14" width="20" customWidth="1"/>
    <col min="15" max="15" width="16.85546875" style="1" customWidth="1"/>
    <col min="16" max="16384" width="9.140625" style="1"/>
  </cols>
  <sheetData>
    <row r="1" spans="1:15" s="166" customFormat="1" ht="35.25" customHeight="1">
      <c r="C1" s="167"/>
      <c r="L1" s="168"/>
      <c r="M1" s="373" t="s">
        <v>940</v>
      </c>
      <c r="N1" s="373"/>
      <c r="O1" s="168"/>
    </row>
    <row r="2" spans="1:15" ht="108" customHeight="1">
      <c r="A2" s="374" t="s">
        <v>941</v>
      </c>
      <c r="B2" s="374"/>
      <c r="C2" s="374"/>
      <c r="D2" s="374"/>
      <c r="E2" s="374"/>
      <c r="F2" s="374"/>
      <c r="G2" s="374"/>
      <c r="H2" s="374"/>
      <c r="I2" s="374"/>
      <c r="J2" s="374"/>
      <c r="K2" s="374"/>
      <c r="L2" s="374"/>
      <c r="M2" s="374"/>
      <c r="N2" s="374"/>
      <c r="O2"/>
    </row>
    <row r="3" spans="1:15" ht="54" customHeight="1">
      <c r="A3" s="375" t="s">
        <v>966</v>
      </c>
      <c r="B3" s="375"/>
      <c r="C3" s="375"/>
      <c r="D3" s="375"/>
      <c r="E3" s="375"/>
      <c r="F3" s="375"/>
      <c r="G3" s="142"/>
      <c r="H3" s="142"/>
      <c r="I3" s="142"/>
      <c r="J3" s="142"/>
      <c r="K3" s="52"/>
      <c r="M3" s="70"/>
      <c r="N3" s="18"/>
    </row>
    <row r="4" spans="1:15" s="5" customFormat="1" ht="183" customHeight="1">
      <c r="A4" s="80" t="s">
        <v>11</v>
      </c>
      <c r="B4" s="392" t="s">
        <v>10</v>
      </c>
      <c r="C4" s="393"/>
      <c r="D4" s="206" t="s">
        <v>971</v>
      </c>
      <c r="E4" s="85" t="s">
        <v>0</v>
      </c>
      <c r="F4" s="85" t="s">
        <v>925</v>
      </c>
      <c r="G4" s="85" t="s">
        <v>7</v>
      </c>
      <c r="H4" s="85" t="s">
        <v>8</v>
      </c>
      <c r="I4" s="85" t="s">
        <v>57</v>
      </c>
      <c r="J4" s="16" t="s">
        <v>883</v>
      </c>
      <c r="K4" s="16" t="s">
        <v>921</v>
      </c>
      <c r="L4" s="15" t="s">
        <v>885</v>
      </c>
      <c r="M4" s="15" t="s">
        <v>1000</v>
      </c>
      <c r="N4" s="85" t="s">
        <v>1001</v>
      </c>
      <c r="O4" s="85" t="s">
        <v>59</v>
      </c>
    </row>
    <row r="5" spans="1:15" s="151" customFormat="1" ht="75.75" customHeight="1">
      <c r="A5" s="150" t="s">
        <v>60</v>
      </c>
      <c r="B5" s="394" t="s">
        <v>61</v>
      </c>
      <c r="C5" s="395"/>
      <c r="D5" s="159">
        <v>18</v>
      </c>
      <c r="E5" s="327"/>
      <c r="F5" s="327"/>
      <c r="G5" s="328"/>
      <c r="H5" s="329"/>
      <c r="I5" s="330"/>
      <c r="J5" s="159">
        <v>400</v>
      </c>
      <c r="K5" s="159">
        <v>7200</v>
      </c>
      <c r="L5" s="338"/>
      <c r="M5" s="339"/>
      <c r="N5" s="340"/>
      <c r="O5" s="341"/>
    </row>
    <row r="6" spans="1:15" s="151" customFormat="1" ht="75.75" customHeight="1">
      <c r="A6" s="152" t="s">
        <v>62</v>
      </c>
      <c r="B6" s="394" t="s">
        <v>63</v>
      </c>
      <c r="C6" s="395"/>
      <c r="D6" s="159">
        <v>13</v>
      </c>
      <c r="E6" s="331"/>
      <c r="F6" s="331"/>
      <c r="G6" s="332"/>
      <c r="H6" s="333"/>
      <c r="I6" s="257"/>
      <c r="J6" s="159">
        <v>400</v>
      </c>
      <c r="K6" s="159">
        <v>5200</v>
      </c>
      <c r="L6" s="338"/>
      <c r="M6" s="339"/>
      <c r="N6" s="340"/>
      <c r="O6" s="342"/>
    </row>
    <row r="7" spans="1:15" s="151" customFormat="1" ht="75.75" customHeight="1">
      <c r="A7" s="152" t="s">
        <v>64</v>
      </c>
      <c r="B7" s="394" t="s">
        <v>65</v>
      </c>
      <c r="C7" s="395"/>
      <c r="D7" s="159">
        <v>18</v>
      </c>
      <c r="E7" s="334"/>
      <c r="F7" s="334"/>
      <c r="G7" s="332"/>
      <c r="H7" s="333"/>
      <c r="I7" s="257"/>
      <c r="J7" s="159">
        <v>400</v>
      </c>
      <c r="K7" s="159">
        <v>7200</v>
      </c>
      <c r="L7" s="338"/>
      <c r="M7" s="339"/>
      <c r="N7" s="340"/>
      <c r="O7" s="342"/>
    </row>
    <row r="8" spans="1:15" s="151" customFormat="1" ht="75.75" customHeight="1">
      <c r="A8" s="152" t="s">
        <v>66</v>
      </c>
      <c r="B8" s="394" t="s">
        <v>68</v>
      </c>
      <c r="C8" s="395"/>
      <c r="D8" s="159">
        <v>11</v>
      </c>
      <c r="E8" s="334"/>
      <c r="F8" s="334"/>
      <c r="G8" s="332"/>
      <c r="H8" s="333"/>
      <c r="I8" s="257"/>
      <c r="J8" s="159">
        <v>100</v>
      </c>
      <c r="K8" s="159">
        <v>1100</v>
      </c>
      <c r="L8" s="338"/>
      <c r="M8" s="339"/>
      <c r="N8" s="340"/>
      <c r="O8" s="342"/>
    </row>
    <row r="9" spans="1:15" s="151" customFormat="1" ht="75.75" customHeight="1">
      <c r="A9" s="152" t="s">
        <v>67</v>
      </c>
      <c r="B9" s="394" t="s">
        <v>70</v>
      </c>
      <c r="C9" s="395"/>
      <c r="D9" s="159">
        <v>8</v>
      </c>
      <c r="E9" s="334"/>
      <c r="F9" s="334"/>
      <c r="G9" s="332"/>
      <c r="H9" s="333"/>
      <c r="I9" s="257"/>
      <c r="J9" s="159">
        <v>100</v>
      </c>
      <c r="K9" s="159">
        <v>800</v>
      </c>
      <c r="L9" s="338"/>
      <c r="M9" s="339"/>
      <c r="N9" s="340"/>
      <c r="O9" s="342"/>
    </row>
    <row r="10" spans="1:15" s="151" customFormat="1" ht="75.75" customHeight="1">
      <c r="A10" s="152" t="s">
        <v>69</v>
      </c>
      <c r="B10" s="394" t="s">
        <v>72</v>
      </c>
      <c r="C10" s="395"/>
      <c r="D10" s="159">
        <v>14</v>
      </c>
      <c r="E10" s="334"/>
      <c r="F10" s="334"/>
      <c r="G10" s="332"/>
      <c r="H10" s="333"/>
      <c r="I10" s="257"/>
      <c r="J10" s="159">
        <v>100</v>
      </c>
      <c r="K10" s="159">
        <v>1400</v>
      </c>
      <c r="L10" s="338"/>
      <c r="M10" s="339"/>
      <c r="N10" s="340"/>
      <c r="O10" s="342"/>
    </row>
    <row r="11" spans="1:15" s="151" customFormat="1" ht="75.75" customHeight="1">
      <c r="A11" s="152" t="s">
        <v>71</v>
      </c>
      <c r="B11" s="394" t="s">
        <v>74</v>
      </c>
      <c r="C11" s="395"/>
      <c r="D11" s="159">
        <v>22</v>
      </c>
      <c r="E11" s="334"/>
      <c r="F11" s="334"/>
      <c r="G11" s="332"/>
      <c r="H11" s="333"/>
      <c r="I11" s="257"/>
      <c r="J11" s="159">
        <v>100</v>
      </c>
      <c r="K11" s="159">
        <v>2200</v>
      </c>
      <c r="L11" s="338"/>
      <c r="M11" s="339"/>
      <c r="N11" s="340"/>
      <c r="O11" s="342"/>
    </row>
    <row r="12" spans="1:15" s="151" customFormat="1" ht="75.75" customHeight="1">
      <c r="A12" s="152" t="s">
        <v>73</v>
      </c>
      <c r="B12" s="394" t="s">
        <v>76</v>
      </c>
      <c r="C12" s="395"/>
      <c r="D12" s="159">
        <v>11</v>
      </c>
      <c r="E12" s="334"/>
      <c r="F12" s="334"/>
      <c r="G12" s="332"/>
      <c r="H12" s="333"/>
      <c r="I12" s="257"/>
      <c r="J12" s="159">
        <v>100</v>
      </c>
      <c r="K12" s="159">
        <v>1100</v>
      </c>
      <c r="L12" s="338"/>
      <c r="M12" s="339"/>
      <c r="N12" s="340"/>
      <c r="O12" s="342"/>
    </row>
    <row r="13" spans="1:15" s="151" customFormat="1" ht="75.75" customHeight="1">
      <c r="A13" s="152" t="s">
        <v>75</v>
      </c>
      <c r="B13" s="394" t="s">
        <v>78</v>
      </c>
      <c r="C13" s="395"/>
      <c r="D13" s="159">
        <v>18</v>
      </c>
      <c r="E13" s="334"/>
      <c r="F13" s="334"/>
      <c r="G13" s="332"/>
      <c r="H13" s="333"/>
      <c r="I13" s="257"/>
      <c r="J13" s="159">
        <v>100</v>
      </c>
      <c r="K13" s="159">
        <v>1800</v>
      </c>
      <c r="L13" s="338"/>
      <c r="M13" s="339"/>
      <c r="N13" s="340"/>
      <c r="O13" s="342"/>
    </row>
    <row r="14" spans="1:15" s="151" customFormat="1" ht="75.75" customHeight="1">
      <c r="A14" s="152" t="s">
        <v>77</v>
      </c>
      <c r="B14" s="394" t="s">
        <v>80</v>
      </c>
      <c r="C14" s="395"/>
      <c r="D14" s="159">
        <v>29</v>
      </c>
      <c r="E14" s="334"/>
      <c r="F14" s="334"/>
      <c r="G14" s="332"/>
      <c r="H14" s="333"/>
      <c r="I14" s="257"/>
      <c r="J14" s="159">
        <v>100</v>
      </c>
      <c r="K14" s="159">
        <v>2900</v>
      </c>
      <c r="L14" s="338"/>
      <c r="M14" s="339"/>
      <c r="N14" s="340"/>
      <c r="O14" s="342"/>
    </row>
    <row r="15" spans="1:15" s="151" customFormat="1" ht="75.75" customHeight="1">
      <c r="A15" s="152" t="s">
        <v>79</v>
      </c>
      <c r="B15" s="394" t="s">
        <v>82</v>
      </c>
      <c r="C15" s="395"/>
      <c r="D15" s="159">
        <v>20</v>
      </c>
      <c r="E15" s="334"/>
      <c r="F15" s="334"/>
      <c r="G15" s="332"/>
      <c r="H15" s="333"/>
      <c r="I15" s="257"/>
      <c r="J15" s="159">
        <v>160</v>
      </c>
      <c r="K15" s="159">
        <v>3200</v>
      </c>
      <c r="L15" s="338"/>
      <c r="M15" s="339"/>
      <c r="N15" s="340"/>
      <c r="O15" s="342"/>
    </row>
    <row r="16" spans="1:15" s="151" customFormat="1" ht="75.75" customHeight="1">
      <c r="A16" s="152" t="s">
        <v>81</v>
      </c>
      <c r="B16" s="394" t="s">
        <v>84</v>
      </c>
      <c r="C16" s="395"/>
      <c r="D16" s="159">
        <v>62</v>
      </c>
      <c r="E16" s="334"/>
      <c r="F16" s="334"/>
      <c r="G16" s="332"/>
      <c r="H16" s="333"/>
      <c r="I16" s="257"/>
      <c r="J16" s="159">
        <v>160</v>
      </c>
      <c r="K16" s="159">
        <v>9920</v>
      </c>
      <c r="L16" s="338"/>
      <c r="M16" s="339"/>
      <c r="N16" s="340"/>
      <c r="O16" s="342"/>
    </row>
    <row r="17" spans="1:16" s="151" customFormat="1" ht="75.75" customHeight="1">
      <c r="A17" s="152" t="s">
        <v>83</v>
      </c>
      <c r="B17" s="394" t="s">
        <v>934</v>
      </c>
      <c r="C17" s="395"/>
      <c r="D17" s="159">
        <v>66</v>
      </c>
      <c r="E17" s="334"/>
      <c r="F17" s="334"/>
      <c r="G17" s="332"/>
      <c r="H17" s="333"/>
      <c r="I17" s="257"/>
      <c r="J17" s="159">
        <v>160</v>
      </c>
      <c r="K17" s="159">
        <v>10560</v>
      </c>
      <c r="L17" s="338"/>
      <c r="M17" s="339"/>
      <c r="N17" s="340"/>
      <c r="O17" s="342"/>
    </row>
    <row r="18" spans="1:16" s="151" customFormat="1" ht="75.75" customHeight="1">
      <c r="A18" s="152" t="s">
        <v>85</v>
      </c>
      <c r="B18" s="394" t="s">
        <v>87</v>
      </c>
      <c r="C18" s="395"/>
      <c r="D18" s="159">
        <v>62</v>
      </c>
      <c r="E18" s="334"/>
      <c r="F18" s="334"/>
      <c r="G18" s="332"/>
      <c r="H18" s="333"/>
      <c r="I18" s="257"/>
      <c r="J18" s="159">
        <v>160</v>
      </c>
      <c r="K18" s="159">
        <v>9920</v>
      </c>
      <c r="L18" s="338"/>
      <c r="M18" s="339"/>
      <c r="N18" s="340"/>
      <c r="O18" s="342"/>
    </row>
    <row r="19" spans="1:16" s="151" customFormat="1" ht="75.75" customHeight="1">
      <c r="A19" s="152" t="s">
        <v>86</v>
      </c>
      <c r="B19" s="394" t="s">
        <v>89</v>
      </c>
      <c r="C19" s="395"/>
      <c r="D19" s="159">
        <v>81</v>
      </c>
      <c r="E19" s="334"/>
      <c r="F19" s="334"/>
      <c r="G19" s="332"/>
      <c r="H19" s="333"/>
      <c r="I19" s="257"/>
      <c r="J19" s="159">
        <v>160</v>
      </c>
      <c r="K19" s="159">
        <v>12960</v>
      </c>
      <c r="L19" s="338"/>
      <c r="M19" s="339"/>
      <c r="N19" s="340"/>
      <c r="O19" s="342"/>
    </row>
    <row r="20" spans="1:16" s="151" customFormat="1" ht="75.75" customHeight="1">
      <c r="A20" s="152" t="s">
        <v>88</v>
      </c>
      <c r="B20" s="394" t="s">
        <v>91</v>
      </c>
      <c r="C20" s="396"/>
      <c r="D20" s="159">
        <v>90</v>
      </c>
      <c r="E20" s="334"/>
      <c r="F20" s="334"/>
      <c r="G20" s="332"/>
      <c r="H20" s="333"/>
      <c r="I20" s="257"/>
      <c r="J20" s="159">
        <v>160</v>
      </c>
      <c r="K20" s="159">
        <v>14400</v>
      </c>
      <c r="L20" s="338"/>
      <c r="M20" s="339"/>
      <c r="N20" s="340"/>
      <c r="O20" s="342"/>
    </row>
    <row r="21" spans="1:16" s="151" customFormat="1" ht="75.75" customHeight="1">
      <c r="A21" s="152" t="s">
        <v>90</v>
      </c>
      <c r="B21" s="394" t="s">
        <v>95</v>
      </c>
      <c r="C21" s="396"/>
      <c r="D21" s="159">
        <v>4</v>
      </c>
      <c r="E21" s="334"/>
      <c r="F21" s="334"/>
      <c r="G21" s="332"/>
      <c r="H21" s="333"/>
      <c r="I21" s="257"/>
      <c r="J21" s="159">
        <v>300</v>
      </c>
      <c r="K21" s="159">
        <v>1200</v>
      </c>
      <c r="L21" s="338"/>
      <c r="M21" s="339"/>
      <c r="N21" s="340"/>
      <c r="O21" s="342"/>
    </row>
    <row r="22" spans="1:16" s="151" customFormat="1" ht="75.75" customHeight="1">
      <c r="A22" s="152" t="s">
        <v>92</v>
      </c>
      <c r="B22" s="394" t="s">
        <v>97</v>
      </c>
      <c r="C22" s="396"/>
      <c r="D22" s="159">
        <v>2</v>
      </c>
      <c r="E22" s="334"/>
      <c r="F22" s="334"/>
      <c r="G22" s="332"/>
      <c r="H22" s="333"/>
      <c r="I22" s="257"/>
      <c r="J22" s="159">
        <v>300</v>
      </c>
      <c r="K22" s="159">
        <v>600</v>
      </c>
      <c r="L22" s="338"/>
      <c r="M22" s="339"/>
      <c r="N22" s="340"/>
      <c r="O22" s="342"/>
    </row>
    <row r="23" spans="1:16" s="151" customFormat="1" ht="75.75" customHeight="1">
      <c r="A23" s="152" t="s">
        <v>94</v>
      </c>
      <c r="B23" s="394" t="s">
        <v>99</v>
      </c>
      <c r="C23" s="396"/>
      <c r="D23" s="159">
        <v>2</v>
      </c>
      <c r="E23" s="334"/>
      <c r="F23" s="334"/>
      <c r="G23" s="332"/>
      <c r="H23" s="333"/>
      <c r="I23" s="257"/>
      <c r="J23" s="159">
        <v>300</v>
      </c>
      <c r="K23" s="159">
        <v>600</v>
      </c>
      <c r="L23" s="338"/>
      <c r="M23" s="339"/>
      <c r="N23" s="340"/>
      <c r="O23" s="342"/>
    </row>
    <row r="24" spans="1:16" s="151" customFormat="1" ht="75.75" customHeight="1">
      <c r="A24" s="152" t="s">
        <v>96</v>
      </c>
      <c r="B24" s="394" t="s">
        <v>101</v>
      </c>
      <c r="C24" s="396"/>
      <c r="D24" s="159">
        <v>3</v>
      </c>
      <c r="E24" s="334"/>
      <c r="F24" s="334"/>
      <c r="G24" s="332"/>
      <c r="H24" s="333"/>
      <c r="I24" s="257"/>
      <c r="J24" s="159">
        <v>300</v>
      </c>
      <c r="K24" s="159">
        <v>900</v>
      </c>
      <c r="L24" s="338"/>
      <c r="M24" s="339"/>
      <c r="N24" s="340"/>
      <c r="O24" s="342"/>
    </row>
    <row r="25" spans="1:16" s="151" customFormat="1" ht="75.75" customHeight="1">
      <c r="A25" s="152" t="s">
        <v>98</v>
      </c>
      <c r="B25" s="394" t="s">
        <v>103</v>
      </c>
      <c r="C25" s="396"/>
      <c r="D25" s="159">
        <v>4</v>
      </c>
      <c r="E25" s="334"/>
      <c r="F25" s="334"/>
      <c r="G25" s="332"/>
      <c r="H25" s="333"/>
      <c r="I25" s="257"/>
      <c r="J25" s="159">
        <v>650</v>
      </c>
      <c r="K25" s="159">
        <v>2600</v>
      </c>
      <c r="L25" s="338"/>
      <c r="M25" s="339"/>
      <c r="N25" s="340"/>
      <c r="O25" s="342"/>
    </row>
    <row r="26" spans="1:16" s="151" customFormat="1" ht="75.75" customHeight="1">
      <c r="A26" s="152" t="s">
        <v>100</v>
      </c>
      <c r="B26" s="394" t="s">
        <v>105</v>
      </c>
      <c r="C26" s="396"/>
      <c r="D26" s="159">
        <v>2</v>
      </c>
      <c r="E26" s="334"/>
      <c r="F26" s="334"/>
      <c r="G26" s="332"/>
      <c r="H26" s="333"/>
      <c r="I26" s="257"/>
      <c r="J26" s="159">
        <v>650</v>
      </c>
      <c r="K26" s="159">
        <v>1300</v>
      </c>
      <c r="L26" s="338"/>
      <c r="M26" s="339"/>
      <c r="N26" s="340"/>
      <c r="O26" s="342"/>
    </row>
    <row r="27" spans="1:16" s="151" customFormat="1" ht="75.75" customHeight="1">
      <c r="A27" s="152" t="s">
        <v>102</v>
      </c>
      <c r="B27" s="394" t="s">
        <v>107</v>
      </c>
      <c r="C27" s="396"/>
      <c r="D27" s="159">
        <v>5</v>
      </c>
      <c r="E27" s="334"/>
      <c r="F27" s="334"/>
      <c r="G27" s="332"/>
      <c r="H27" s="333"/>
      <c r="I27" s="257"/>
      <c r="J27" s="159">
        <v>650</v>
      </c>
      <c r="K27" s="159">
        <v>3250</v>
      </c>
      <c r="L27" s="338"/>
      <c r="M27" s="339"/>
      <c r="N27" s="340"/>
      <c r="O27" s="342"/>
    </row>
    <row r="28" spans="1:16" s="153" customFormat="1" ht="110.25" customHeight="1">
      <c r="A28" s="152" t="s">
        <v>104</v>
      </c>
      <c r="B28" s="394" t="s">
        <v>109</v>
      </c>
      <c r="C28" s="396"/>
      <c r="D28" s="159">
        <v>7</v>
      </c>
      <c r="E28" s="335"/>
      <c r="F28" s="335"/>
      <c r="G28" s="332"/>
      <c r="H28" s="333"/>
      <c r="I28" s="257"/>
      <c r="J28" s="159">
        <v>650</v>
      </c>
      <c r="K28" s="159">
        <v>4550</v>
      </c>
      <c r="L28" s="338"/>
      <c r="M28" s="339"/>
      <c r="N28" s="340"/>
      <c r="O28" s="343"/>
      <c r="P28" s="151"/>
    </row>
    <row r="29" spans="1:16" s="200" customFormat="1" ht="36.75" customHeight="1">
      <c r="A29" s="385" t="s">
        <v>224</v>
      </c>
      <c r="B29" s="385"/>
      <c r="C29" s="386"/>
      <c r="D29" s="44">
        <v>572</v>
      </c>
      <c r="E29" s="336"/>
      <c r="F29" s="336"/>
      <c r="G29" s="337"/>
      <c r="H29" s="337"/>
      <c r="I29" s="337"/>
      <c r="J29" s="47"/>
      <c r="K29" s="199">
        <v>106860</v>
      </c>
      <c r="L29" s="344"/>
      <c r="M29" s="345"/>
      <c r="N29" s="336"/>
      <c r="O29" s="346"/>
    </row>
    <row r="30" spans="1:16" s="43" customFormat="1" ht="25.5">
      <c r="A30" s="53"/>
      <c r="C30" s="45"/>
      <c r="D30" s="56"/>
      <c r="G30" s="58"/>
      <c r="H30" s="58"/>
      <c r="I30" s="58"/>
      <c r="J30" s="58"/>
      <c r="K30" s="130" t="s">
        <v>909</v>
      </c>
      <c r="L30" s="47"/>
      <c r="M30" s="55"/>
      <c r="N30" s="61"/>
      <c r="O30" s="61"/>
      <c r="P30" s="46"/>
    </row>
    <row r="31" spans="1:16" s="54" customFormat="1" ht="25.5">
      <c r="A31" s="53"/>
      <c r="C31" s="64"/>
      <c r="D31" s="55"/>
      <c r="E31" s="55"/>
      <c r="F31" s="55"/>
      <c r="G31" s="55"/>
      <c r="H31" s="55"/>
      <c r="I31" s="55"/>
      <c r="J31" s="51"/>
      <c r="K31" s="51"/>
      <c r="L31" s="49"/>
      <c r="M31" s="50"/>
      <c r="N31" s="60"/>
      <c r="O31" s="62"/>
    </row>
    <row r="32" spans="1:16" s="43" customFormat="1" ht="236.25" customHeight="1">
      <c r="A32" s="53"/>
      <c r="E32" s="16" t="s">
        <v>896</v>
      </c>
      <c r="F32" s="16" t="s">
        <v>900</v>
      </c>
      <c r="G32" s="15" t="s">
        <v>890</v>
      </c>
      <c r="H32" s="15" t="s">
        <v>892</v>
      </c>
      <c r="I32" s="155" t="s">
        <v>891</v>
      </c>
      <c r="J32" s="139" t="s">
        <v>967</v>
      </c>
      <c r="K32" s="126" t="s">
        <v>874</v>
      </c>
      <c r="L32" s="59"/>
      <c r="M32" s="59"/>
      <c r="N32" s="59"/>
      <c r="O32" s="59"/>
    </row>
    <row r="33" spans="1:16" s="54" customFormat="1" ht="51" customHeight="1">
      <c r="A33" s="53"/>
      <c r="C33" s="57" t="s">
        <v>906</v>
      </c>
      <c r="D33" s="44">
        <v>572</v>
      </c>
      <c r="E33" s="118">
        <v>100</v>
      </c>
      <c r="F33" s="118">
        <v>228800</v>
      </c>
      <c r="G33" s="347" t="s">
        <v>904</v>
      </c>
      <c r="H33" s="347" t="s">
        <v>905</v>
      </c>
      <c r="I33" s="348" t="s">
        <v>923</v>
      </c>
      <c r="J33" s="313"/>
      <c r="K33" s="314"/>
      <c r="L33" s="349"/>
      <c r="M33" s="156"/>
      <c r="N33" s="156"/>
      <c r="O33" s="157"/>
    </row>
    <row r="34" spans="1:16" s="54" customFormat="1" ht="41.25" customHeight="1">
      <c r="A34" s="53"/>
      <c r="E34" s="55"/>
      <c r="F34" s="160">
        <v>228800</v>
      </c>
      <c r="G34" s="315"/>
      <c r="H34" s="316"/>
      <c r="I34" s="320"/>
      <c r="J34" s="350"/>
      <c r="K34" s="315"/>
      <c r="L34" s="316"/>
      <c r="M34" s="61"/>
      <c r="N34" s="62"/>
      <c r="O34" s="46"/>
    </row>
    <row r="35" spans="1:16" s="54" customFormat="1" ht="41.25" customHeight="1">
      <c r="A35" s="53"/>
      <c r="E35" s="72"/>
      <c r="F35" s="130" t="s">
        <v>910</v>
      </c>
      <c r="G35" s="315"/>
      <c r="H35" s="316"/>
      <c r="I35" s="320"/>
      <c r="J35" s="351"/>
      <c r="K35" s="315"/>
      <c r="L35" s="316"/>
      <c r="M35" s="61"/>
      <c r="N35" s="62"/>
      <c r="O35" s="46"/>
    </row>
    <row r="36" spans="1:16" s="54" customFormat="1" ht="41.25" customHeight="1">
      <c r="A36" s="53"/>
      <c r="E36" s="72"/>
      <c r="F36" s="130"/>
      <c r="G36" s="51"/>
      <c r="H36" s="72"/>
      <c r="I36" s="61"/>
      <c r="J36" s="154"/>
      <c r="K36" s="51"/>
      <c r="L36" s="72"/>
      <c r="M36" s="61"/>
      <c r="N36" s="62"/>
      <c r="O36" s="46"/>
    </row>
    <row r="37" spans="1:16" s="54" customFormat="1" ht="231" customHeight="1">
      <c r="A37" s="53"/>
      <c r="E37" s="138" t="s">
        <v>896</v>
      </c>
      <c r="F37" s="138" t="s">
        <v>900</v>
      </c>
      <c r="G37" s="139" t="s">
        <v>890</v>
      </c>
      <c r="H37" s="139" t="s">
        <v>892</v>
      </c>
      <c r="I37" s="158" t="s">
        <v>891</v>
      </c>
      <c r="J37" s="139" t="s">
        <v>922</v>
      </c>
      <c r="K37" s="126" t="s">
        <v>874</v>
      </c>
      <c r="L37" s="59"/>
      <c r="M37" s="59"/>
      <c r="N37" s="59"/>
      <c r="O37" s="59"/>
    </row>
    <row r="38" spans="1:16" s="54" customFormat="1" ht="68.25" customHeight="1">
      <c r="A38" s="53"/>
      <c r="C38" s="57" t="s">
        <v>902</v>
      </c>
      <c r="D38" s="44">
        <v>950</v>
      </c>
      <c r="E38" s="82">
        <v>100</v>
      </c>
      <c r="F38" s="82">
        <v>380000</v>
      </c>
      <c r="G38" s="347" t="s">
        <v>904</v>
      </c>
      <c r="H38" s="347" t="s">
        <v>905</v>
      </c>
      <c r="I38" s="347" t="s">
        <v>923</v>
      </c>
      <c r="J38" s="319"/>
      <c r="K38" s="313"/>
      <c r="L38" s="349"/>
      <c r="M38" s="156"/>
      <c r="N38" s="156"/>
      <c r="O38" s="157"/>
    </row>
    <row r="39" spans="1:16" s="54" customFormat="1" ht="41.25" customHeight="1">
      <c r="A39" s="53"/>
      <c r="E39" s="72"/>
      <c r="F39" s="161">
        <v>380000</v>
      </c>
      <c r="G39" s="315"/>
      <c r="H39" s="316"/>
      <c r="I39" s="320"/>
      <c r="J39" s="350"/>
      <c r="K39" s="315"/>
      <c r="L39" s="316"/>
      <c r="M39" s="61"/>
      <c r="N39" s="62"/>
      <c r="O39" s="46"/>
    </row>
    <row r="40" spans="1:16" s="54" customFormat="1" ht="41.25" customHeight="1">
      <c r="A40" s="53"/>
      <c r="E40" s="72"/>
      <c r="F40" s="130" t="s">
        <v>911</v>
      </c>
      <c r="G40" s="315"/>
      <c r="H40" s="316"/>
      <c r="I40" s="320"/>
      <c r="J40" s="352"/>
      <c r="K40" s="352"/>
      <c r="L40" s="352"/>
    </row>
    <row r="41" spans="1:16" s="54" customFormat="1" ht="25.5">
      <c r="A41" s="53"/>
      <c r="C41" s="65"/>
      <c r="D41" s="55"/>
      <c r="E41" s="55"/>
      <c r="F41" s="55"/>
      <c r="G41" s="55"/>
      <c r="H41" s="55"/>
      <c r="I41" s="55"/>
      <c r="J41" s="51"/>
      <c r="K41" s="51"/>
      <c r="L41" s="66"/>
      <c r="M41" s="50"/>
      <c r="N41" s="60"/>
      <c r="O41" s="62"/>
    </row>
    <row r="42" spans="1:16" s="54" customFormat="1" ht="190.5" customHeight="1">
      <c r="A42" s="80" t="s">
        <v>11</v>
      </c>
      <c r="B42" s="392" t="s">
        <v>10</v>
      </c>
      <c r="C42" s="393"/>
      <c r="D42" s="206" t="s">
        <v>225</v>
      </c>
      <c r="E42" s="85" t="s">
        <v>0</v>
      </c>
      <c r="F42" s="85" t="s">
        <v>937</v>
      </c>
      <c r="G42" s="85" t="s">
        <v>7</v>
      </c>
      <c r="H42" s="85" t="s">
        <v>8</v>
      </c>
      <c r="I42" s="85" t="s">
        <v>57</v>
      </c>
      <c r="J42" s="16" t="s">
        <v>883</v>
      </c>
      <c r="K42" s="16" t="s">
        <v>884</v>
      </c>
      <c r="L42" s="15" t="s">
        <v>885</v>
      </c>
      <c r="M42" s="13" t="s">
        <v>877</v>
      </c>
      <c r="N42" s="8" t="s">
        <v>887</v>
      </c>
      <c r="O42" s="85" t="s">
        <v>59</v>
      </c>
    </row>
    <row r="43" spans="1:16" customFormat="1">
      <c r="A43" s="7" t="s">
        <v>106</v>
      </c>
      <c r="B43" s="400" t="s">
        <v>93</v>
      </c>
      <c r="C43" s="402"/>
      <c r="D43" s="118">
        <v>202</v>
      </c>
      <c r="E43" s="353"/>
      <c r="F43" s="353"/>
      <c r="G43" s="354"/>
      <c r="H43" s="355"/>
      <c r="I43" s="223"/>
      <c r="J43" s="121">
        <v>40</v>
      </c>
      <c r="K43" s="121">
        <v>32320</v>
      </c>
      <c r="L43" s="358"/>
      <c r="M43" s="358"/>
      <c r="N43" s="359"/>
      <c r="O43" s="261"/>
      <c r="P43" s="1"/>
    </row>
    <row r="44" spans="1:16" customFormat="1">
      <c r="A44" s="25" t="s">
        <v>108</v>
      </c>
      <c r="B44" s="399" t="s">
        <v>111</v>
      </c>
      <c r="C44" s="396"/>
      <c r="D44" s="118">
        <v>16</v>
      </c>
      <c r="E44" s="353"/>
      <c r="F44" s="353"/>
      <c r="G44" s="354"/>
      <c r="H44" s="355"/>
      <c r="I44" s="223"/>
      <c r="J44" s="121">
        <v>40</v>
      </c>
      <c r="K44" s="121">
        <v>2560</v>
      </c>
      <c r="L44" s="358"/>
      <c r="M44" s="358"/>
      <c r="N44" s="359"/>
      <c r="O44" s="261"/>
      <c r="P44" s="1"/>
    </row>
    <row r="45" spans="1:16" customFormat="1">
      <c r="A45" s="7" t="s">
        <v>110</v>
      </c>
      <c r="B45" s="400" t="s">
        <v>113</v>
      </c>
      <c r="C45" s="396"/>
      <c r="D45" s="118">
        <v>18</v>
      </c>
      <c r="E45" s="353"/>
      <c r="F45" s="353"/>
      <c r="G45" s="354"/>
      <c r="H45" s="355"/>
      <c r="I45" s="223"/>
      <c r="J45" s="121">
        <v>40</v>
      </c>
      <c r="K45" s="121">
        <v>2880</v>
      </c>
      <c r="L45" s="358"/>
      <c r="M45" s="358"/>
      <c r="N45" s="359"/>
      <c r="O45" s="261"/>
      <c r="P45" s="1"/>
    </row>
    <row r="46" spans="1:16" customFormat="1">
      <c r="A46" s="25" t="s">
        <v>112</v>
      </c>
      <c r="B46" s="401" t="s">
        <v>114</v>
      </c>
      <c r="C46" s="396"/>
      <c r="D46" s="118">
        <v>85960</v>
      </c>
      <c r="E46" s="356"/>
      <c r="F46" s="356"/>
      <c r="G46" s="354"/>
      <c r="H46" s="355"/>
      <c r="I46" s="223"/>
      <c r="J46" s="121">
        <v>8.0000000000000002E-3</v>
      </c>
      <c r="K46" s="121">
        <v>2750.7200000000003</v>
      </c>
      <c r="L46" s="358"/>
      <c r="M46" s="358"/>
      <c r="N46" s="359"/>
      <c r="O46" s="261"/>
      <c r="P46" s="1"/>
    </row>
    <row r="47" spans="1:16" customFormat="1">
      <c r="A47" s="25" t="s">
        <v>115</v>
      </c>
      <c r="B47" s="401" t="s">
        <v>116</v>
      </c>
      <c r="C47" s="396"/>
      <c r="D47" s="118">
        <v>35000</v>
      </c>
      <c r="E47" s="356"/>
      <c r="F47" s="356"/>
      <c r="G47" s="354"/>
      <c r="H47" s="355"/>
      <c r="I47" s="223"/>
      <c r="J47" s="121">
        <v>8.0000000000000002E-3</v>
      </c>
      <c r="K47" s="121">
        <v>1120</v>
      </c>
      <c r="L47" s="358"/>
      <c r="M47" s="358"/>
      <c r="N47" s="359"/>
      <c r="O47" s="261"/>
      <c r="P47" s="1"/>
    </row>
    <row r="48" spans="1:16" customFormat="1">
      <c r="A48" s="25" t="s">
        <v>117</v>
      </c>
      <c r="B48" s="398" t="s">
        <v>118</v>
      </c>
      <c r="C48" s="396"/>
      <c r="D48" s="118">
        <v>75600</v>
      </c>
      <c r="E48" s="356"/>
      <c r="F48" s="356"/>
      <c r="G48" s="354"/>
      <c r="H48" s="355"/>
      <c r="I48" s="223"/>
      <c r="J48" s="121">
        <v>8.0000000000000002E-3</v>
      </c>
      <c r="K48" s="121">
        <v>2419.2000000000003</v>
      </c>
      <c r="L48" s="358"/>
      <c r="M48" s="358"/>
      <c r="N48" s="359"/>
      <c r="O48" s="261"/>
      <c r="P48" s="1"/>
    </row>
    <row r="49" spans="1:16" customFormat="1">
      <c r="A49" s="25" t="s">
        <v>119</v>
      </c>
      <c r="B49" s="398" t="s">
        <v>120</v>
      </c>
      <c r="C49" s="396"/>
      <c r="D49" s="118">
        <v>367000</v>
      </c>
      <c r="E49" s="356"/>
      <c r="F49" s="356"/>
      <c r="G49" s="354"/>
      <c r="H49" s="355"/>
      <c r="I49" s="223"/>
      <c r="J49" s="121">
        <v>8.0000000000000002E-3</v>
      </c>
      <c r="K49" s="121">
        <v>11744</v>
      </c>
      <c r="L49" s="358"/>
      <c r="M49" s="358"/>
      <c r="N49" s="359"/>
      <c r="O49" s="261"/>
      <c r="P49" s="1"/>
    </row>
    <row r="50" spans="1:16" customFormat="1">
      <c r="A50" s="25" t="s">
        <v>121</v>
      </c>
      <c r="B50" s="398" t="s">
        <v>122</v>
      </c>
      <c r="C50" s="396"/>
      <c r="D50" s="118">
        <v>83010</v>
      </c>
      <c r="E50" s="356"/>
      <c r="F50" s="356"/>
      <c r="G50" s="354"/>
      <c r="H50" s="355"/>
      <c r="I50" s="223"/>
      <c r="J50" s="121">
        <v>8.0000000000000002E-3</v>
      </c>
      <c r="K50" s="121">
        <v>2656.32</v>
      </c>
      <c r="L50" s="358"/>
      <c r="M50" s="358"/>
      <c r="N50" s="359"/>
      <c r="O50" s="261"/>
      <c r="P50" s="1"/>
    </row>
    <row r="51" spans="1:16" customFormat="1" ht="28.5" customHeight="1">
      <c r="A51" s="25" t="s">
        <v>123</v>
      </c>
      <c r="B51" s="398" t="s">
        <v>124</v>
      </c>
      <c r="C51" s="396"/>
      <c r="D51" s="118">
        <v>257010</v>
      </c>
      <c r="E51" s="356"/>
      <c r="F51" s="356"/>
      <c r="G51" s="354"/>
      <c r="H51" s="355"/>
      <c r="I51" s="223"/>
      <c r="J51" s="121">
        <v>8.0000000000000002E-3</v>
      </c>
      <c r="K51" s="121">
        <v>8224.32</v>
      </c>
      <c r="L51" s="358"/>
      <c r="M51" s="358"/>
      <c r="N51" s="359"/>
      <c r="O51" s="261"/>
      <c r="P51" s="1"/>
    </row>
    <row r="52" spans="1:16" customFormat="1" ht="28.5" customHeight="1">
      <c r="A52" s="25" t="s">
        <v>125</v>
      </c>
      <c r="B52" s="397" t="s">
        <v>126</v>
      </c>
      <c r="C52" s="396"/>
      <c r="D52" s="118">
        <v>39180</v>
      </c>
      <c r="E52" s="356"/>
      <c r="F52" s="356"/>
      <c r="G52" s="354"/>
      <c r="H52" s="355"/>
      <c r="I52" s="223"/>
      <c r="J52" s="121">
        <v>5.1041999999999997E-2</v>
      </c>
      <c r="K52" s="121">
        <v>7999.30224</v>
      </c>
      <c r="L52" s="358"/>
      <c r="M52" s="358"/>
      <c r="N52" s="359"/>
      <c r="O52" s="261"/>
      <c r="P52" s="1"/>
    </row>
    <row r="53" spans="1:16" customFormat="1" ht="28.5" customHeight="1">
      <c r="A53" s="25" t="s">
        <v>127</v>
      </c>
      <c r="B53" s="397" t="s">
        <v>128</v>
      </c>
      <c r="C53" s="396"/>
      <c r="D53" s="118">
        <v>443420</v>
      </c>
      <c r="E53" s="356"/>
      <c r="F53" s="356"/>
      <c r="G53" s="354"/>
      <c r="H53" s="355"/>
      <c r="I53" s="223"/>
      <c r="J53" s="121">
        <v>5.0999999999999997E-2</v>
      </c>
      <c r="K53" s="121">
        <v>90457.68</v>
      </c>
      <c r="L53" s="358"/>
      <c r="M53" s="358"/>
      <c r="N53" s="359"/>
      <c r="O53" s="261"/>
      <c r="P53" s="1"/>
    </row>
    <row r="54" spans="1:16" customFormat="1" ht="28.5" customHeight="1">
      <c r="A54" s="25" t="s">
        <v>129</v>
      </c>
      <c r="B54" s="397" t="s">
        <v>130</v>
      </c>
      <c r="C54" s="396"/>
      <c r="D54" s="118">
        <v>165270</v>
      </c>
      <c r="E54" s="356"/>
      <c r="F54" s="356"/>
      <c r="G54" s="354"/>
      <c r="H54" s="355"/>
      <c r="I54" s="223"/>
      <c r="J54" s="121">
        <v>5.0999999999999997E-2</v>
      </c>
      <c r="K54" s="121">
        <v>33715.079999999994</v>
      </c>
      <c r="L54" s="358"/>
      <c r="M54" s="358"/>
      <c r="N54" s="359"/>
      <c r="O54" s="261"/>
      <c r="P54" s="1"/>
    </row>
    <row r="55" spans="1:16" customFormat="1" ht="28.5" customHeight="1">
      <c r="A55" s="25" t="s">
        <v>131</v>
      </c>
      <c r="B55" s="397" t="s">
        <v>132</v>
      </c>
      <c r="C55" s="396"/>
      <c r="D55" s="118">
        <v>178580</v>
      </c>
      <c r="E55" s="356"/>
      <c r="F55" s="356"/>
      <c r="G55" s="354"/>
      <c r="H55" s="355"/>
      <c r="I55" s="223"/>
      <c r="J55" s="121">
        <v>5.1041999999999997E-2</v>
      </c>
      <c r="K55" s="121">
        <v>36460.32144</v>
      </c>
      <c r="L55" s="358"/>
      <c r="M55" s="358"/>
      <c r="N55" s="359"/>
      <c r="O55" s="261"/>
      <c r="P55" s="1"/>
    </row>
    <row r="56" spans="1:16" customFormat="1" ht="28.5" customHeight="1">
      <c r="A56" s="25" t="s">
        <v>133</v>
      </c>
      <c r="B56" s="397" t="s">
        <v>134</v>
      </c>
      <c r="C56" s="396"/>
      <c r="D56" s="118">
        <v>220170</v>
      </c>
      <c r="E56" s="356"/>
      <c r="F56" s="356"/>
      <c r="G56" s="354"/>
      <c r="H56" s="355"/>
      <c r="I56" s="223"/>
      <c r="J56" s="121">
        <v>5.0999999999999997E-2</v>
      </c>
      <c r="K56" s="121">
        <v>44914.68</v>
      </c>
      <c r="L56" s="358"/>
      <c r="M56" s="358"/>
      <c r="N56" s="359"/>
      <c r="O56" s="261"/>
      <c r="P56" s="1"/>
    </row>
    <row r="57" spans="1:16" customFormat="1" ht="28.5" customHeight="1">
      <c r="A57" s="25" t="s">
        <v>135</v>
      </c>
      <c r="B57" s="397" t="s">
        <v>136</v>
      </c>
      <c r="C57" s="396"/>
      <c r="D57" s="118">
        <v>206146</v>
      </c>
      <c r="E57" s="356"/>
      <c r="F57" s="356"/>
      <c r="G57" s="354"/>
      <c r="H57" s="355"/>
      <c r="I57" s="223"/>
      <c r="J57" s="121">
        <v>5.0999999999999997E-2</v>
      </c>
      <c r="K57" s="121">
        <v>42053.784</v>
      </c>
      <c r="L57" s="358"/>
      <c r="M57" s="358"/>
      <c r="N57" s="359"/>
      <c r="O57" s="261"/>
      <c r="P57" s="1"/>
    </row>
    <row r="58" spans="1:16" s="205" customFormat="1" ht="42.75" customHeight="1">
      <c r="A58" s="387" t="s">
        <v>58</v>
      </c>
      <c r="B58" s="387"/>
      <c r="C58" s="387"/>
      <c r="D58" s="201"/>
      <c r="E58" s="357"/>
      <c r="F58" s="357"/>
      <c r="G58" s="357"/>
      <c r="H58" s="357"/>
      <c r="I58" s="357"/>
      <c r="J58" s="202"/>
      <c r="K58" s="203">
        <v>322275.40767999995</v>
      </c>
      <c r="L58" s="360"/>
      <c r="M58" s="361"/>
      <c r="N58" s="362"/>
      <c r="O58" s="363"/>
      <c r="P58" s="204"/>
    </row>
    <row r="59" spans="1:16" customFormat="1" ht="24.75" customHeight="1" thickBot="1">
      <c r="A59" s="67"/>
      <c r="B59" s="67"/>
      <c r="C59" s="67"/>
      <c r="D59" s="18"/>
      <c r="E59" s="18"/>
      <c r="F59" s="18"/>
      <c r="G59" s="18"/>
      <c r="H59" s="18"/>
      <c r="I59" s="18"/>
      <c r="J59" s="18"/>
      <c r="K59" s="130" t="s">
        <v>912</v>
      </c>
      <c r="L59" s="59"/>
      <c r="M59" s="2"/>
      <c r="N59" s="20"/>
      <c r="O59" s="20"/>
      <c r="P59" s="59"/>
    </row>
    <row r="60" spans="1:16" customFormat="1" ht="147.75" customHeight="1" thickBot="1">
      <c r="A60" s="140"/>
      <c r="B60" s="388" t="s">
        <v>968</v>
      </c>
      <c r="C60" s="389"/>
      <c r="D60" s="103" t="s">
        <v>969</v>
      </c>
      <c r="E60" s="104" t="s">
        <v>970</v>
      </c>
      <c r="F60" s="104" t="s">
        <v>138</v>
      </c>
      <c r="G60" s="75"/>
      <c r="H60" s="75"/>
      <c r="I60" s="75"/>
      <c r="J60" s="75"/>
      <c r="K60" s="2"/>
      <c r="L60" s="2"/>
      <c r="M60" s="77"/>
      <c r="N60" s="77"/>
      <c r="O60" s="1"/>
    </row>
    <row r="61" spans="1:16" customFormat="1" ht="43.5" customHeight="1" thickBot="1">
      <c r="A61" s="84"/>
      <c r="B61" s="132" t="s">
        <v>909</v>
      </c>
      <c r="C61" s="74" t="s">
        <v>888</v>
      </c>
      <c r="D61" s="146">
        <f>+K29</f>
        <v>106860</v>
      </c>
      <c r="E61" s="364">
        <f>+M29</f>
        <v>0</v>
      </c>
      <c r="F61" s="382"/>
      <c r="G61" s="75"/>
      <c r="H61" s="75"/>
      <c r="I61" s="75"/>
      <c r="J61" s="75"/>
      <c r="K61" s="2"/>
      <c r="L61" s="2"/>
      <c r="M61" s="77"/>
      <c r="N61" s="77"/>
      <c r="O61" s="1"/>
    </row>
    <row r="62" spans="1:16" customFormat="1" ht="60" customHeight="1" thickBot="1">
      <c r="A62" s="84"/>
      <c r="B62" s="132" t="s">
        <v>910</v>
      </c>
      <c r="C62" s="74" t="s">
        <v>907</v>
      </c>
      <c r="D62" s="146">
        <f>+F34</f>
        <v>228800</v>
      </c>
      <c r="E62" s="364">
        <f>+J34</f>
        <v>0</v>
      </c>
      <c r="F62" s="383"/>
      <c r="G62" s="75"/>
      <c r="H62" s="75"/>
      <c r="I62" s="75"/>
      <c r="J62" s="75"/>
      <c r="K62" s="2"/>
      <c r="L62" s="129"/>
      <c r="M62" s="77"/>
      <c r="N62" s="77"/>
      <c r="O62" s="1"/>
    </row>
    <row r="63" spans="1:16" customFormat="1" ht="69" customHeight="1" thickBot="1">
      <c r="A63" s="93"/>
      <c r="B63" s="132" t="s">
        <v>911</v>
      </c>
      <c r="C63" s="74" t="s">
        <v>908</v>
      </c>
      <c r="D63" s="146">
        <f>+F39</f>
        <v>380000</v>
      </c>
      <c r="E63" s="364">
        <f>+J39</f>
        <v>0</v>
      </c>
      <c r="F63" s="383"/>
      <c r="G63" s="75"/>
      <c r="H63" s="75"/>
      <c r="I63" s="75"/>
      <c r="J63" s="75"/>
      <c r="K63" s="2"/>
      <c r="L63" s="129"/>
      <c r="M63" s="77"/>
      <c r="N63" s="77"/>
      <c r="O63" s="1"/>
    </row>
    <row r="64" spans="1:16" customFormat="1" ht="37.5" customHeight="1" thickBot="1">
      <c r="A64" s="84"/>
      <c r="B64" s="131" t="s">
        <v>912</v>
      </c>
      <c r="C64" s="89" t="s">
        <v>889</v>
      </c>
      <c r="D64" s="146">
        <f>+K58</f>
        <v>322275.40767999995</v>
      </c>
      <c r="E64" s="364">
        <f>+M58</f>
        <v>0</v>
      </c>
      <c r="F64" s="384"/>
      <c r="G64" s="75"/>
      <c r="H64" s="75"/>
      <c r="I64" s="75"/>
      <c r="J64" s="75"/>
      <c r="K64" s="2"/>
      <c r="L64" s="2"/>
      <c r="M64" s="77"/>
      <c r="N64" s="77"/>
      <c r="O64" s="1"/>
    </row>
    <row r="65" spans="1:15" s="36" customFormat="1" ht="50.25" customHeight="1" thickBot="1">
      <c r="A65" s="26"/>
      <c r="B65" s="67"/>
      <c r="C65" s="88" t="s">
        <v>893</v>
      </c>
      <c r="D65" s="147">
        <f>SUM(D61:D64)</f>
        <v>1037935.4076799999</v>
      </c>
      <c r="E65" s="365">
        <f>SUM(E61:E64)</f>
        <v>0</v>
      </c>
      <c r="F65" s="366">
        <f>100-(E65*100/D65)</f>
        <v>100</v>
      </c>
      <c r="G65" s="86"/>
      <c r="H65" s="69"/>
      <c r="I65" s="69"/>
      <c r="J65" s="63"/>
      <c r="M65" s="77"/>
      <c r="N65" s="77"/>
    </row>
    <row r="66" spans="1:15" s="36" customFormat="1" ht="43.5" customHeight="1">
      <c r="A66" s="26"/>
      <c r="B66" s="73"/>
      <c r="C66" s="71"/>
      <c r="D66" s="49"/>
      <c r="E66" s="78"/>
      <c r="F66" s="79"/>
      <c r="G66" s="71"/>
      <c r="H66" s="71"/>
      <c r="I66" s="71"/>
      <c r="J66" s="76"/>
      <c r="M66" s="77"/>
      <c r="N66" s="77"/>
    </row>
    <row r="67" spans="1:15" customFormat="1">
      <c r="A67" s="1"/>
      <c r="B67" s="148" t="s">
        <v>935</v>
      </c>
      <c r="C67" s="148"/>
      <c r="D67" s="149"/>
      <c r="E67" s="149"/>
      <c r="F67" s="149"/>
      <c r="G67" s="149"/>
      <c r="H67" s="149"/>
      <c r="I67" s="149"/>
      <c r="J67" s="48"/>
      <c r="K67" s="48"/>
      <c r="L67" s="2"/>
      <c r="M67" s="1"/>
      <c r="N67" s="1"/>
      <c r="O67" s="1"/>
    </row>
    <row r="68" spans="1:15" customFormat="1" ht="42.75" customHeight="1">
      <c r="A68" s="1"/>
      <c r="B68" s="390" t="s">
        <v>936</v>
      </c>
      <c r="C68" s="390"/>
      <c r="D68" s="390"/>
      <c r="E68" s="390"/>
      <c r="F68" s="390"/>
      <c r="G68" s="390"/>
      <c r="H68" s="390"/>
      <c r="I68" s="390"/>
      <c r="J68" s="48"/>
      <c r="K68" s="48"/>
      <c r="L68" s="2"/>
      <c r="M68" s="1"/>
      <c r="N68" s="1"/>
      <c r="O68" s="1"/>
    </row>
    <row r="69" spans="1:15" ht="30.75" customHeight="1">
      <c r="B69" s="391" t="s">
        <v>999</v>
      </c>
      <c r="C69" s="391"/>
      <c r="D69" s="391"/>
      <c r="E69" s="391"/>
      <c r="F69" s="391"/>
      <c r="G69" s="391"/>
      <c r="H69" s="391"/>
      <c r="I69" s="391"/>
    </row>
    <row r="70" spans="1:15" customFormat="1" ht="18.75" thickBot="1">
      <c r="A70" s="1"/>
      <c r="B70" s="6"/>
      <c r="C70" s="1"/>
      <c r="D70" s="68"/>
      <c r="E70" s="1"/>
      <c r="F70" s="1"/>
      <c r="G70" s="1"/>
      <c r="H70" s="1"/>
      <c r="I70" s="1"/>
      <c r="J70" s="2"/>
      <c r="K70" s="2"/>
      <c r="L70" s="2"/>
      <c r="M70" s="1"/>
      <c r="N70" s="1"/>
      <c r="O70" s="1"/>
    </row>
    <row r="71" spans="1:15">
      <c r="B71" s="376" t="s">
        <v>894</v>
      </c>
      <c r="C71" s="377"/>
      <c r="D71" s="377"/>
      <c r="E71" s="377"/>
      <c r="F71" s="377"/>
      <c r="G71" s="377"/>
      <c r="H71" s="377"/>
      <c r="I71" s="378"/>
    </row>
    <row r="72" spans="1:15" customFormat="1" ht="35.25" customHeight="1" thickBot="1">
      <c r="A72" s="1"/>
      <c r="B72" s="379"/>
      <c r="C72" s="380"/>
      <c r="D72" s="380"/>
      <c r="E72" s="380"/>
      <c r="F72" s="380"/>
      <c r="G72" s="380"/>
      <c r="H72" s="380"/>
      <c r="I72" s="381"/>
      <c r="J72" s="2"/>
      <c r="K72" s="2"/>
      <c r="L72" s="2"/>
      <c r="M72" s="1"/>
      <c r="N72" s="1"/>
      <c r="O72" s="1"/>
    </row>
    <row r="73" spans="1:15" customFormat="1" ht="18.75" thickBot="1">
      <c r="A73" s="1"/>
      <c r="B73" s="91"/>
      <c r="C73" s="91"/>
      <c r="D73" s="91"/>
      <c r="E73" s="91"/>
      <c r="F73" s="91"/>
      <c r="G73" s="91"/>
      <c r="H73" s="91"/>
      <c r="I73" s="92"/>
      <c r="J73" s="2"/>
      <c r="K73" s="2"/>
      <c r="L73" s="2"/>
      <c r="M73" s="1"/>
      <c r="N73" s="1"/>
      <c r="O73" s="1"/>
    </row>
    <row r="74" spans="1:15" customFormat="1">
      <c r="A74" s="1"/>
      <c r="B74" s="376" t="s">
        <v>895</v>
      </c>
      <c r="C74" s="377"/>
      <c r="D74" s="377"/>
      <c r="E74" s="377"/>
      <c r="F74" s="377"/>
      <c r="G74" s="377"/>
      <c r="H74" s="377"/>
      <c r="I74" s="378"/>
      <c r="J74" s="2"/>
      <c r="K74" s="2"/>
      <c r="L74" s="2"/>
      <c r="O74" s="1"/>
    </row>
    <row r="75" spans="1:15" customFormat="1" ht="57" customHeight="1" thickBot="1">
      <c r="A75" s="1"/>
      <c r="B75" s="379"/>
      <c r="C75" s="380"/>
      <c r="D75" s="380"/>
      <c r="E75" s="380"/>
      <c r="F75" s="380"/>
      <c r="G75" s="380"/>
      <c r="H75" s="380"/>
      <c r="I75" s="381"/>
      <c r="J75" s="2"/>
      <c r="K75" s="2"/>
      <c r="L75" s="2"/>
      <c r="M75" s="1"/>
      <c r="N75" s="1"/>
      <c r="O75" s="1"/>
    </row>
    <row r="76" spans="1:15" customFormat="1">
      <c r="A76" s="1"/>
      <c r="B76" s="1"/>
      <c r="C76" s="1"/>
      <c r="D76" s="1"/>
      <c r="E76" s="90"/>
      <c r="F76" s="1"/>
      <c r="G76" s="1"/>
      <c r="H76" s="1"/>
      <c r="I76" s="1"/>
      <c r="J76" s="2"/>
      <c r="K76" s="2"/>
      <c r="L76" s="2"/>
      <c r="M76" s="1"/>
      <c r="N76" s="1"/>
      <c r="O76" s="1"/>
    </row>
    <row r="77" spans="1:15">
      <c r="A77" s="231"/>
      <c r="B77" s="231"/>
      <c r="C77" s="230" t="s">
        <v>1</v>
      </c>
      <c r="D77" s="231"/>
      <c r="E77" s="232"/>
      <c r="F77" s="233"/>
      <c r="G77" s="233"/>
      <c r="H77" s="234"/>
      <c r="I77" s="234"/>
      <c r="J77" s="237"/>
    </row>
    <row r="78" spans="1:15" customFormat="1">
      <c r="A78" s="231"/>
      <c r="B78" s="231"/>
      <c r="C78" s="371" t="s">
        <v>2</v>
      </c>
      <c r="D78" s="371"/>
      <c r="E78" s="235"/>
      <c r="F78" s="236" t="s">
        <v>3</v>
      </c>
      <c r="G78" s="230" t="s">
        <v>4</v>
      </c>
      <c r="H78" s="236" t="s">
        <v>5</v>
      </c>
      <c r="I78" s="234"/>
      <c r="J78" s="237"/>
      <c r="K78" s="2"/>
      <c r="L78" s="2"/>
      <c r="M78" s="1"/>
      <c r="N78" s="1"/>
      <c r="O78" s="1"/>
    </row>
    <row r="79" spans="1:15">
      <c r="A79" s="231"/>
      <c r="B79" s="231"/>
      <c r="C79" s="231"/>
      <c r="D79" s="231"/>
      <c r="E79" s="235"/>
      <c r="F79" s="231"/>
      <c r="G79" s="231"/>
      <c r="H79" s="231"/>
      <c r="I79" s="231"/>
      <c r="J79" s="237"/>
    </row>
    <row r="80" spans="1:15">
      <c r="A80" s="231"/>
      <c r="B80" s="231"/>
      <c r="C80" s="231" t="s">
        <v>9</v>
      </c>
      <c r="D80" s="231"/>
      <c r="E80" s="235"/>
      <c r="F80" s="231"/>
      <c r="G80" s="231"/>
      <c r="H80" s="231"/>
      <c r="I80" s="231"/>
      <c r="J80" s="237"/>
    </row>
    <row r="81" spans="1:10">
      <c r="A81" s="231"/>
      <c r="B81" s="231"/>
      <c r="C81" s="231"/>
      <c r="D81" s="231"/>
      <c r="E81" s="235"/>
      <c r="F81" s="231"/>
      <c r="G81" s="231"/>
      <c r="H81" s="231"/>
      <c r="I81" s="231"/>
      <c r="J81" s="237"/>
    </row>
    <row r="82" spans="1:10">
      <c r="A82" s="231"/>
      <c r="B82" s="231"/>
      <c r="C82" s="237" t="s">
        <v>6</v>
      </c>
      <c r="D82" s="231"/>
      <c r="E82" s="235"/>
      <c r="F82" s="231"/>
      <c r="G82" s="231"/>
      <c r="H82" s="231"/>
      <c r="I82" s="231"/>
      <c r="J82" s="237"/>
    </row>
    <row r="83" spans="1:10">
      <c r="A83" s="231"/>
      <c r="B83" s="231"/>
      <c r="C83" s="231"/>
      <c r="D83" s="235"/>
      <c r="E83" s="231"/>
      <c r="F83" s="231"/>
      <c r="G83" s="231"/>
      <c r="H83" s="231"/>
      <c r="I83" s="231"/>
      <c r="J83" s="237"/>
    </row>
    <row r="84" spans="1:10">
      <c r="A84" s="231"/>
      <c r="B84" s="231"/>
      <c r="C84" s="231"/>
      <c r="D84" s="235"/>
      <c r="E84" s="231"/>
      <c r="F84" s="231"/>
      <c r="G84" s="231"/>
      <c r="H84" s="231"/>
      <c r="I84" s="231"/>
      <c r="J84" s="237"/>
    </row>
    <row r="85" spans="1:10">
      <c r="A85" s="231"/>
      <c r="B85" s="231"/>
      <c r="C85" s="231"/>
      <c r="D85" s="235"/>
      <c r="E85" s="231"/>
      <c r="F85" s="231"/>
      <c r="G85" s="231"/>
      <c r="H85" s="231"/>
      <c r="I85" s="231"/>
      <c r="J85" s="237"/>
    </row>
  </sheetData>
  <sheetProtection password="CC5E" sheet="1" objects="1" scenarios="1" formatCells="0" formatColumns="0" formatRows="0"/>
  <mergeCells count="53">
    <mergeCell ref="B43:C43"/>
    <mergeCell ref="B25:C25"/>
    <mergeCell ref="B26:C26"/>
    <mergeCell ref="B27:C27"/>
    <mergeCell ref="B28:C28"/>
    <mergeCell ref="B42:C42"/>
    <mergeCell ref="B23:C23"/>
    <mergeCell ref="B24:C24"/>
    <mergeCell ref="B57:C57"/>
    <mergeCell ref="B48:C48"/>
    <mergeCell ref="B49:C49"/>
    <mergeCell ref="B50:C50"/>
    <mergeCell ref="B51:C51"/>
    <mergeCell ref="B52:C52"/>
    <mergeCell ref="B53:C53"/>
    <mergeCell ref="B54:C54"/>
    <mergeCell ref="B55:C55"/>
    <mergeCell ref="B56:C56"/>
    <mergeCell ref="B44:C44"/>
    <mergeCell ref="B45:C45"/>
    <mergeCell ref="B46:C46"/>
    <mergeCell ref="B47:C4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M1:N1"/>
    <mergeCell ref="A2:N2"/>
    <mergeCell ref="A3:F3"/>
    <mergeCell ref="B74:I75"/>
    <mergeCell ref="C78:D78"/>
    <mergeCell ref="F61:F64"/>
    <mergeCell ref="A29:C29"/>
    <mergeCell ref="A58:C58"/>
    <mergeCell ref="B71:I72"/>
    <mergeCell ref="B60:C60"/>
    <mergeCell ref="B68:I68"/>
    <mergeCell ref="B69:I69"/>
    <mergeCell ref="B4:C4"/>
    <mergeCell ref="B5:C5"/>
    <mergeCell ref="B6:C6"/>
    <mergeCell ref="B7:C7"/>
  </mergeCells>
  <pageMargins left="0.23622047244094491" right="0.15748031496062992" top="0.33" bottom="0.27559055118110237" header="0.19685039370078741" footer="0.15748031496062992"/>
  <pageSetup paperSize="9" scale="24" orientation="landscape" r:id="rId1"/>
  <headerFooter>
    <oddHeader xml:space="preserve">&amp;R
</oddHeader>
  </headerFooter>
  <rowBreaks count="1" manualBreakCount="1">
    <brk id="3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33" zoomScaleNormal="33" zoomScaleSheetLayoutView="77" workbookViewId="0">
      <selection activeCell="D6" sqref="D6"/>
    </sheetView>
  </sheetViews>
  <sheetFormatPr defaultColWidth="55" defaultRowHeight="15"/>
  <cols>
    <col min="1" max="1" width="6" customWidth="1"/>
    <col min="2" max="2" width="73" customWidth="1"/>
    <col min="3" max="3" width="34.7109375" bestFit="1" customWidth="1"/>
    <col min="4" max="4" width="20" customWidth="1"/>
    <col min="5" max="5" width="72" bestFit="1" customWidth="1"/>
    <col min="6" max="6" width="24.5703125" customWidth="1"/>
    <col min="7" max="7" width="21.5703125" customWidth="1"/>
    <col min="8" max="8" width="20" customWidth="1"/>
    <col min="9" max="9" width="21.42578125" customWidth="1"/>
    <col min="10" max="10" width="39" customWidth="1"/>
    <col min="11" max="11" width="27.140625" style="36" customWidth="1"/>
    <col min="12" max="12" width="21.28515625" customWidth="1"/>
    <col min="13" max="13" width="20.28515625" customWidth="1"/>
    <col min="14" max="14" width="12.28515625" customWidth="1"/>
  </cols>
  <sheetData>
    <row r="1" spans="1:15" s="166" customFormat="1" ht="35.25" customHeight="1">
      <c r="C1" s="167"/>
      <c r="L1" s="168"/>
      <c r="M1" s="373" t="s">
        <v>940</v>
      </c>
      <c r="N1" s="373"/>
      <c r="O1" s="168"/>
    </row>
    <row r="2" spans="1:15" s="1" customFormat="1" ht="108" customHeight="1">
      <c r="A2" s="374" t="s">
        <v>941</v>
      </c>
      <c r="B2" s="374"/>
      <c r="C2" s="374"/>
      <c r="D2" s="374"/>
      <c r="E2" s="374"/>
      <c r="F2" s="374"/>
      <c r="G2" s="374"/>
      <c r="H2" s="374"/>
      <c r="I2" s="374"/>
      <c r="J2" s="374"/>
      <c r="K2" s="374"/>
      <c r="L2" s="374"/>
      <c r="M2" s="374"/>
      <c r="N2" s="374"/>
      <c r="O2"/>
    </row>
    <row r="3" spans="1:15" s="1" customFormat="1" ht="57" customHeight="1">
      <c r="A3" s="375" t="s">
        <v>961</v>
      </c>
      <c r="B3" s="375"/>
      <c r="C3" s="375"/>
      <c r="D3" s="141"/>
      <c r="E3" s="141"/>
      <c r="F3" s="141"/>
      <c r="G3" s="33"/>
      <c r="H3" s="33"/>
      <c r="I3" s="33"/>
      <c r="J3" s="33"/>
      <c r="K3" s="10"/>
      <c r="L3"/>
      <c r="M3" s="17"/>
      <c r="O3"/>
    </row>
    <row r="4" spans="1:15" s="119" customFormat="1" ht="220.5" customHeight="1">
      <c r="A4" s="80" t="s">
        <v>11</v>
      </c>
      <c r="B4" s="81" t="s">
        <v>10</v>
      </c>
      <c r="C4" s="82" t="s">
        <v>225</v>
      </c>
      <c r="D4" s="85" t="s">
        <v>0</v>
      </c>
      <c r="E4" s="85" t="s">
        <v>925</v>
      </c>
      <c r="F4" s="85" t="s">
        <v>7</v>
      </c>
      <c r="G4" s="85" t="s">
        <v>8</v>
      </c>
      <c r="H4" s="85" t="s">
        <v>57</v>
      </c>
      <c r="I4" s="16" t="s">
        <v>883</v>
      </c>
      <c r="J4" s="16" t="s">
        <v>884</v>
      </c>
      <c r="K4" s="15" t="s">
        <v>885</v>
      </c>
      <c r="L4" s="15" t="s">
        <v>877</v>
      </c>
      <c r="M4" s="85" t="s">
        <v>887</v>
      </c>
      <c r="N4" s="85" t="s">
        <v>59</v>
      </c>
    </row>
    <row r="5" spans="1:15" ht="45.75" customHeight="1">
      <c r="A5" s="191" t="s">
        <v>830</v>
      </c>
      <c r="B5" s="163" t="s">
        <v>831</v>
      </c>
      <c r="C5" s="82">
        <v>27</v>
      </c>
      <c r="D5" s="242"/>
      <c r="E5" s="242"/>
      <c r="F5" s="242"/>
      <c r="G5" s="242"/>
      <c r="H5" s="242"/>
      <c r="I5" s="111">
        <v>200</v>
      </c>
      <c r="J5" s="111">
        <v>21600</v>
      </c>
      <c r="K5" s="242"/>
      <c r="L5" s="242"/>
      <c r="M5" s="242"/>
      <c r="N5" s="242"/>
    </row>
    <row r="6" spans="1:15" ht="45.75" customHeight="1">
      <c r="A6" s="191" t="s">
        <v>832</v>
      </c>
      <c r="B6" s="163" t="s">
        <v>833</v>
      </c>
      <c r="C6" s="82">
        <v>3</v>
      </c>
      <c r="D6" s="242"/>
      <c r="E6" s="242"/>
      <c r="F6" s="242"/>
      <c r="G6" s="242"/>
      <c r="H6" s="242"/>
      <c r="I6" s="111">
        <v>180</v>
      </c>
      <c r="J6" s="111">
        <v>2160</v>
      </c>
      <c r="K6" s="242"/>
      <c r="L6" s="242"/>
      <c r="M6" s="242"/>
      <c r="N6" s="242"/>
    </row>
    <row r="7" spans="1:15" ht="45.75" customHeight="1">
      <c r="A7" s="191" t="s">
        <v>834</v>
      </c>
      <c r="B7" s="163" t="s">
        <v>835</v>
      </c>
      <c r="C7" s="82">
        <v>86</v>
      </c>
      <c r="D7" s="242"/>
      <c r="E7" s="242"/>
      <c r="F7" s="242"/>
      <c r="G7" s="242"/>
      <c r="H7" s="242"/>
      <c r="I7" s="111">
        <v>240</v>
      </c>
      <c r="J7" s="111">
        <v>82560</v>
      </c>
      <c r="K7" s="242"/>
      <c r="L7" s="242"/>
      <c r="M7" s="242"/>
      <c r="N7" s="242"/>
    </row>
    <row r="8" spans="1:15" ht="45.75" customHeight="1">
      <c r="A8" s="191" t="s">
        <v>836</v>
      </c>
      <c r="B8" s="175" t="s">
        <v>866</v>
      </c>
      <c r="C8" s="82">
        <v>125</v>
      </c>
      <c r="D8" s="242"/>
      <c r="E8" s="242"/>
      <c r="F8" s="242"/>
      <c r="G8" s="242"/>
      <c r="H8" s="242"/>
      <c r="I8" s="111">
        <v>0.85</v>
      </c>
      <c r="J8" s="111">
        <v>425</v>
      </c>
      <c r="K8" s="242"/>
      <c r="L8" s="242"/>
      <c r="M8" s="242"/>
      <c r="N8" s="242"/>
    </row>
    <row r="9" spans="1:15" ht="45.75" customHeight="1">
      <c r="A9" s="191" t="s">
        <v>837</v>
      </c>
      <c r="B9" s="175" t="s">
        <v>867</v>
      </c>
      <c r="C9" s="82">
        <v>27</v>
      </c>
      <c r="D9" s="242"/>
      <c r="E9" s="242"/>
      <c r="F9" s="242"/>
      <c r="G9" s="242"/>
      <c r="H9" s="242"/>
      <c r="I9" s="111">
        <v>312</v>
      </c>
      <c r="J9" s="111">
        <v>33696</v>
      </c>
      <c r="K9" s="242"/>
      <c r="L9" s="242"/>
      <c r="M9" s="242"/>
      <c r="N9" s="242"/>
    </row>
    <row r="10" spans="1:15" ht="45.75" customHeight="1">
      <c r="A10" s="191" t="s">
        <v>838</v>
      </c>
      <c r="B10" s="175" t="s">
        <v>839</v>
      </c>
      <c r="C10" s="82">
        <v>15</v>
      </c>
      <c r="D10" s="242"/>
      <c r="E10" s="242"/>
      <c r="F10" s="242"/>
      <c r="G10" s="242"/>
      <c r="H10" s="242"/>
      <c r="I10" s="111">
        <v>9.8000000000000007</v>
      </c>
      <c r="J10" s="111">
        <v>588</v>
      </c>
      <c r="K10" s="242"/>
      <c r="L10" s="242"/>
      <c r="M10" s="242"/>
      <c r="N10" s="242"/>
    </row>
    <row r="11" spans="1:15" ht="45.75" customHeight="1">
      <c r="A11" s="191" t="s">
        <v>840</v>
      </c>
      <c r="B11" s="175" t="s">
        <v>841</v>
      </c>
      <c r="C11" s="82">
        <v>600</v>
      </c>
      <c r="D11" s="242"/>
      <c r="E11" s="242"/>
      <c r="F11" s="261"/>
      <c r="G11" s="261"/>
      <c r="H11" s="261"/>
      <c r="I11" s="111">
        <v>0.45</v>
      </c>
      <c r="J11" s="111">
        <v>1080</v>
      </c>
      <c r="K11" s="242"/>
      <c r="L11" s="305"/>
      <c r="M11" s="242"/>
      <c r="N11" s="242"/>
    </row>
    <row r="12" spans="1:15" ht="45.75" customHeight="1">
      <c r="A12" s="191" t="s">
        <v>842</v>
      </c>
      <c r="B12" s="175" t="s">
        <v>868</v>
      </c>
      <c r="C12" s="82">
        <v>1100</v>
      </c>
      <c r="D12" s="242"/>
      <c r="E12" s="242"/>
      <c r="F12" s="242"/>
      <c r="G12" s="242"/>
      <c r="H12" s="242"/>
      <c r="I12" s="111">
        <v>0.45</v>
      </c>
      <c r="J12" s="111">
        <v>1980</v>
      </c>
      <c r="K12" s="242"/>
      <c r="L12" s="242"/>
      <c r="M12" s="242"/>
      <c r="N12" s="242"/>
    </row>
    <row r="13" spans="1:15" ht="45.75" customHeight="1">
      <c r="A13" s="191" t="s">
        <v>843</v>
      </c>
      <c r="B13" s="175" t="s">
        <v>844</v>
      </c>
      <c r="C13" s="82">
        <v>2800</v>
      </c>
      <c r="D13" s="242"/>
      <c r="E13" s="242"/>
      <c r="F13" s="242"/>
      <c r="G13" s="242"/>
      <c r="H13" s="242"/>
      <c r="I13" s="111">
        <v>0.45</v>
      </c>
      <c r="J13" s="111">
        <v>5040</v>
      </c>
      <c r="K13" s="242"/>
      <c r="L13" s="242"/>
      <c r="M13" s="242"/>
      <c r="N13" s="242"/>
    </row>
    <row r="14" spans="1:15" ht="45.75" customHeight="1">
      <c r="A14" s="191" t="s">
        <v>845</v>
      </c>
      <c r="B14" s="175" t="s">
        <v>846</v>
      </c>
      <c r="C14" s="82">
        <v>1600</v>
      </c>
      <c r="D14" s="242"/>
      <c r="E14" s="242"/>
      <c r="F14" s="242"/>
      <c r="G14" s="242"/>
      <c r="H14" s="242"/>
      <c r="I14" s="111">
        <v>0.45</v>
      </c>
      <c r="J14" s="111">
        <v>2880</v>
      </c>
      <c r="K14" s="242"/>
      <c r="L14" s="242"/>
      <c r="M14" s="242"/>
      <c r="N14" s="242"/>
    </row>
    <row r="15" spans="1:15" ht="45.75" customHeight="1">
      <c r="A15" s="191" t="s">
        <v>847</v>
      </c>
      <c r="B15" s="175" t="s">
        <v>869</v>
      </c>
      <c r="C15" s="82">
        <v>700</v>
      </c>
      <c r="D15" s="242"/>
      <c r="E15" s="242"/>
      <c r="F15" s="242"/>
      <c r="G15" s="242"/>
      <c r="H15" s="242"/>
      <c r="I15" s="111">
        <v>0.45</v>
      </c>
      <c r="J15" s="111">
        <v>1260</v>
      </c>
      <c r="K15" s="242"/>
      <c r="L15" s="242"/>
      <c r="M15" s="242"/>
      <c r="N15" s="242"/>
    </row>
    <row r="16" spans="1:15" ht="45.75" customHeight="1">
      <c r="A16" s="191" t="s">
        <v>848</v>
      </c>
      <c r="B16" s="175" t="s">
        <v>849</v>
      </c>
      <c r="C16" s="82">
        <v>200</v>
      </c>
      <c r="D16" s="242"/>
      <c r="E16" s="242"/>
      <c r="F16" s="242"/>
      <c r="G16" s="242"/>
      <c r="H16" s="242"/>
      <c r="I16" s="111">
        <v>0.45</v>
      </c>
      <c r="J16" s="111">
        <v>360</v>
      </c>
      <c r="K16" s="242"/>
      <c r="L16" s="242"/>
      <c r="M16" s="242"/>
      <c r="N16" s="242"/>
    </row>
    <row r="17" spans="1:14" ht="45.75" customHeight="1">
      <c r="A17" s="191" t="s">
        <v>850</v>
      </c>
      <c r="B17" s="175" t="s">
        <v>851</v>
      </c>
      <c r="C17" s="82">
        <v>100</v>
      </c>
      <c r="D17" s="242"/>
      <c r="E17" s="242"/>
      <c r="F17" s="242"/>
      <c r="G17" s="242"/>
      <c r="H17" s="242"/>
      <c r="I17" s="111">
        <v>0.45</v>
      </c>
      <c r="J17" s="111">
        <v>180</v>
      </c>
      <c r="K17" s="242"/>
      <c r="L17" s="242"/>
      <c r="M17" s="242"/>
      <c r="N17" s="242"/>
    </row>
    <row r="18" spans="1:14" ht="45.75" customHeight="1">
      <c r="A18" s="191" t="s">
        <v>852</v>
      </c>
      <c r="B18" s="175" t="s">
        <v>853</v>
      </c>
      <c r="C18" s="82">
        <v>1010</v>
      </c>
      <c r="D18" s="242"/>
      <c r="E18" s="242"/>
      <c r="F18" s="242"/>
      <c r="G18" s="242"/>
      <c r="H18" s="242"/>
      <c r="I18" s="111">
        <v>0.35</v>
      </c>
      <c r="J18" s="111">
        <v>1414</v>
      </c>
      <c r="K18" s="242"/>
      <c r="L18" s="242"/>
      <c r="M18" s="242"/>
      <c r="N18" s="242"/>
    </row>
    <row r="19" spans="1:14" ht="45.75" customHeight="1">
      <c r="A19" s="191" t="s">
        <v>854</v>
      </c>
      <c r="B19" s="175" t="s">
        <v>855</v>
      </c>
      <c r="C19" s="82">
        <v>1200</v>
      </c>
      <c r="D19" s="242"/>
      <c r="E19" s="242"/>
      <c r="F19" s="242"/>
      <c r="G19" s="242"/>
      <c r="H19" s="242"/>
      <c r="I19" s="111">
        <v>0.35</v>
      </c>
      <c r="J19" s="111">
        <v>1680</v>
      </c>
      <c r="K19" s="242"/>
      <c r="L19" s="242"/>
      <c r="M19" s="242"/>
      <c r="N19" s="242"/>
    </row>
    <row r="20" spans="1:14" ht="45.75" customHeight="1">
      <c r="A20" s="191" t="s">
        <v>856</v>
      </c>
      <c r="B20" s="175" t="s">
        <v>870</v>
      </c>
      <c r="C20" s="82">
        <v>1220</v>
      </c>
      <c r="D20" s="242"/>
      <c r="E20" s="242"/>
      <c r="F20" s="242"/>
      <c r="G20" s="242"/>
      <c r="H20" s="242"/>
      <c r="I20" s="111">
        <v>0.35</v>
      </c>
      <c r="J20" s="111">
        <v>1708</v>
      </c>
      <c r="K20" s="242"/>
      <c r="L20" s="242"/>
      <c r="M20" s="242"/>
      <c r="N20" s="242"/>
    </row>
    <row r="21" spans="1:14" ht="45.75" customHeight="1">
      <c r="A21" s="191" t="s">
        <v>857</v>
      </c>
      <c r="B21" s="175" t="s">
        <v>858</v>
      </c>
      <c r="C21" s="82">
        <v>1200</v>
      </c>
      <c r="D21" s="242"/>
      <c r="E21" s="242"/>
      <c r="F21" s="242"/>
      <c r="G21" s="242"/>
      <c r="H21" s="242"/>
      <c r="I21" s="111">
        <v>0.35</v>
      </c>
      <c r="J21" s="111">
        <v>1680</v>
      </c>
      <c r="K21" s="242"/>
      <c r="L21" s="242"/>
      <c r="M21" s="242"/>
      <c r="N21" s="242"/>
    </row>
    <row r="22" spans="1:14" ht="45.75" customHeight="1">
      <c r="A22" s="191" t="s">
        <v>859</v>
      </c>
      <c r="B22" s="175" t="s">
        <v>860</v>
      </c>
      <c r="C22" s="82">
        <v>700</v>
      </c>
      <c r="D22" s="242"/>
      <c r="E22" s="242"/>
      <c r="F22" s="242"/>
      <c r="G22" s="242"/>
      <c r="H22" s="242"/>
      <c r="I22" s="111">
        <v>0.35</v>
      </c>
      <c r="J22" s="111">
        <v>979.99999999999989</v>
      </c>
      <c r="K22" s="242"/>
      <c r="L22" s="242"/>
      <c r="M22" s="242"/>
      <c r="N22" s="242"/>
    </row>
    <row r="23" spans="1:14" ht="45.75" customHeight="1">
      <c r="A23" s="191" t="s">
        <v>861</v>
      </c>
      <c r="B23" s="175" t="s">
        <v>871</v>
      </c>
      <c r="C23" s="82">
        <v>100</v>
      </c>
      <c r="D23" s="242"/>
      <c r="E23" s="242"/>
      <c r="F23" s="242"/>
      <c r="G23" s="242"/>
      <c r="H23" s="242"/>
      <c r="I23" s="111">
        <v>0.35</v>
      </c>
      <c r="J23" s="111">
        <v>140</v>
      </c>
      <c r="K23" s="242"/>
      <c r="L23" s="242"/>
      <c r="M23" s="242"/>
      <c r="N23" s="242"/>
    </row>
    <row r="24" spans="1:14" ht="45.75" customHeight="1">
      <c r="A24" s="191" t="s">
        <v>862</v>
      </c>
      <c r="B24" s="175" t="s">
        <v>863</v>
      </c>
      <c r="C24" s="82">
        <v>110</v>
      </c>
      <c r="D24" s="242"/>
      <c r="E24" s="242"/>
      <c r="F24" s="242"/>
      <c r="G24" s="242"/>
      <c r="H24" s="242"/>
      <c r="I24" s="111">
        <v>0.35</v>
      </c>
      <c r="J24" s="111">
        <v>154</v>
      </c>
      <c r="K24" s="242"/>
      <c r="L24" s="242"/>
      <c r="M24" s="242"/>
      <c r="N24" s="242"/>
    </row>
    <row r="25" spans="1:14" ht="45.75" customHeight="1">
      <c r="A25" s="191" t="s">
        <v>864</v>
      </c>
      <c r="B25" s="163" t="s">
        <v>865</v>
      </c>
      <c r="C25" s="82">
        <v>210</v>
      </c>
      <c r="D25" s="242"/>
      <c r="E25" s="242"/>
      <c r="F25" s="242"/>
      <c r="G25" s="242"/>
      <c r="H25" s="242"/>
      <c r="I25" s="111">
        <v>0.35</v>
      </c>
      <c r="J25" s="197">
        <v>294</v>
      </c>
      <c r="K25" s="242"/>
      <c r="L25" s="311"/>
      <c r="M25" s="242"/>
      <c r="N25" s="242"/>
    </row>
    <row r="26" spans="1:14" s="189" customFormat="1" ht="45.75" customHeight="1">
      <c r="A26" s="372" t="s">
        <v>58</v>
      </c>
      <c r="B26" s="372"/>
      <c r="D26" s="282"/>
      <c r="E26" s="282"/>
      <c r="F26" s="282"/>
      <c r="G26" s="282"/>
      <c r="H26" s="282"/>
      <c r="J26" s="145">
        <v>161859</v>
      </c>
      <c r="K26" s="306"/>
      <c r="L26" s="312"/>
      <c r="M26" s="282"/>
      <c r="N26" s="282"/>
    </row>
    <row r="27" spans="1:14" s="24" customFormat="1" ht="33" customHeight="1">
      <c r="A27" s="94"/>
      <c r="B27" s="94"/>
      <c r="J27" s="198" t="s">
        <v>909</v>
      </c>
      <c r="K27" s="95"/>
      <c r="L27" s="42"/>
    </row>
    <row r="29" spans="1:14" ht="252.75" customHeight="1">
      <c r="C29" s="137"/>
      <c r="D29" s="16" t="s">
        <v>899</v>
      </c>
      <c r="E29" s="16" t="s">
        <v>900</v>
      </c>
      <c r="F29" s="15" t="s">
        <v>901</v>
      </c>
      <c r="G29" s="15" t="s">
        <v>898</v>
      </c>
      <c r="H29" s="15" t="s">
        <v>897</v>
      </c>
      <c r="I29" s="15" t="s">
        <v>913</v>
      </c>
      <c r="J29" s="85" t="s">
        <v>874</v>
      </c>
      <c r="K29"/>
    </row>
    <row r="30" spans="1:14" ht="39" customHeight="1">
      <c r="B30" s="85" t="s">
        <v>915</v>
      </c>
      <c r="C30" s="44">
        <v>113</v>
      </c>
      <c r="D30" s="96">
        <v>100</v>
      </c>
      <c r="E30" s="97">
        <v>45200</v>
      </c>
      <c r="F30" s="313" t="s">
        <v>904</v>
      </c>
      <c r="G30" s="313" t="s">
        <v>905</v>
      </c>
      <c r="H30" s="313" t="s">
        <v>903</v>
      </c>
      <c r="I30" s="313"/>
      <c r="J30" s="314"/>
      <c r="K30" s="249"/>
    </row>
    <row r="31" spans="1:14" ht="25.5">
      <c r="B31" s="54"/>
      <c r="C31" s="54"/>
      <c r="D31" s="72"/>
      <c r="E31" s="145">
        <v>45200</v>
      </c>
      <c r="F31" s="249"/>
      <c r="G31" s="315"/>
      <c r="H31" s="316"/>
      <c r="I31" s="317"/>
      <c r="J31" s="249"/>
      <c r="K31" s="318"/>
    </row>
    <row r="32" spans="1:14" ht="23.25">
      <c r="E32" s="133" t="s">
        <v>910</v>
      </c>
      <c r="F32" s="249"/>
      <c r="G32" s="249"/>
      <c r="H32" s="249"/>
      <c r="I32" s="249"/>
      <c r="J32" s="249"/>
      <c r="K32" s="291"/>
    </row>
    <row r="33" spans="2:11" ht="23.25">
      <c r="E33" s="133"/>
    </row>
    <row r="34" spans="2:11" s="24" customFormat="1" ht="23.25">
      <c r="F34" s="133"/>
      <c r="K34" s="36"/>
    </row>
    <row r="35" spans="2:11" ht="165.75" customHeight="1">
      <c r="C35" s="137"/>
      <c r="D35" s="16" t="s">
        <v>899</v>
      </c>
      <c r="E35" s="138" t="s">
        <v>900</v>
      </c>
      <c r="F35" s="139" t="s">
        <v>901</v>
      </c>
      <c r="G35" s="139" t="s">
        <v>898</v>
      </c>
      <c r="H35" s="139" t="s">
        <v>897</v>
      </c>
      <c r="I35" s="139" t="s">
        <v>962</v>
      </c>
      <c r="J35" s="126" t="s">
        <v>874</v>
      </c>
      <c r="K35"/>
    </row>
    <row r="36" spans="2:11" ht="89.25" customHeight="1">
      <c r="B36" s="85" t="s">
        <v>914</v>
      </c>
      <c r="C36" s="44">
        <v>122</v>
      </c>
      <c r="D36" s="96">
        <v>100</v>
      </c>
      <c r="E36" s="319">
        <v>48800</v>
      </c>
      <c r="F36" s="313" t="s">
        <v>904</v>
      </c>
      <c r="G36" s="313" t="s">
        <v>905</v>
      </c>
      <c r="H36" s="313" t="s">
        <v>903</v>
      </c>
      <c r="I36" s="313"/>
      <c r="J36" s="314"/>
      <c r="K36" s="249"/>
    </row>
    <row r="37" spans="2:11" ht="25.5">
      <c r="B37" s="54"/>
      <c r="C37" s="54"/>
      <c r="D37" s="72"/>
      <c r="E37" s="145">
        <v>48800</v>
      </c>
      <c r="F37" s="315"/>
      <c r="G37" s="316"/>
      <c r="H37" s="320"/>
      <c r="I37" s="317"/>
      <c r="J37" s="318"/>
      <c r="K37" s="249"/>
    </row>
    <row r="38" spans="2:11" ht="23.25">
      <c r="E38" s="133" t="s">
        <v>911</v>
      </c>
      <c r="F38" s="249"/>
      <c r="G38" s="249"/>
      <c r="H38" s="249"/>
      <c r="I38" s="249"/>
      <c r="J38" s="249"/>
      <c r="K38" s="291"/>
    </row>
    <row r="39" spans="2:11" ht="23.25">
      <c r="E39" s="133"/>
    </row>
    <row r="40" spans="2:11" ht="23.25">
      <c r="E40" s="133"/>
    </row>
    <row r="41" spans="2:11" ht="23.25">
      <c r="E41" s="133"/>
    </row>
    <row r="42" spans="2:11" ht="24" thickBot="1">
      <c r="F42" s="133"/>
    </row>
    <row r="43" spans="2:11" ht="132.75" customHeight="1" thickBot="1">
      <c r="B43" s="87" t="s">
        <v>965</v>
      </c>
      <c r="C43" s="103" t="s">
        <v>964</v>
      </c>
      <c r="D43" s="104" t="s">
        <v>963</v>
      </c>
      <c r="E43" s="104" t="s">
        <v>138</v>
      </c>
      <c r="F43" s="24"/>
      <c r="J43" s="36"/>
      <c r="K43"/>
    </row>
    <row r="44" spans="2:11" ht="36" customHeight="1" thickBot="1">
      <c r="B44" s="105" t="s">
        <v>909</v>
      </c>
      <c r="C44" s="106">
        <v>161859</v>
      </c>
      <c r="D44" s="321">
        <v>0</v>
      </c>
      <c r="E44" s="403"/>
      <c r="J44" s="36"/>
      <c r="K44"/>
    </row>
    <row r="45" spans="2:11" ht="36" customHeight="1" thickBot="1">
      <c r="B45" s="107" t="s">
        <v>910</v>
      </c>
      <c r="C45" s="106">
        <v>45200</v>
      </c>
      <c r="D45" s="321">
        <v>0</v>
      </c>
      <c r="E45" s="404"/>
      <c r="J45" s="36"/>
      <c r="K45"/>
    </row>
    <row r="46" spans="2:11" ht="36" customHeight="1" thickBot="1">
      <c r="B46" s="107" t="s">
        <v>911</v>
      </c>
      <c r="C46" s="106">
        <v>48800</v>
      </c>
      <c r="D46" s="321">
        <v>0</v>
      </c>
      <c r="E46" s="405"/>
      <c r="J46" s="36"/>
      <c r="K46"/>
    </row>
    <row r="47" spans="2:11" ht="36" customHeight="1" thickBot="1">
      <c r="B47" s="108" t="s">
        <v>893</v>
      </c>
      <c r="C47" s="144">
        <v>255859</v>
      </c>
      <c r="D47" s="322">
        <v>0</v>
      </c>
      <c r="E47" s="323">
        <v>100</v>
      </c>
      <c r="G47" s="134"/>
      <c r="H47" s="135"/>
      <c r="I47" s="136"/>
      <c r="J47" s="136"/>
      <c r="K47" s="134"/>
    </row>
    <row r="50" spans="1:11" ht="60" customHeight="1"/>
    <row r="51" spans="1:11" ht="44.25" customHeight="1">
      <c r="B51" s="22" t="s">
        <v>931</v>
      </c>
    </row>
    <row r="53" spans="1:11" ht="111.75" customHeight="1">
      <c r="B53" s="390" t="s">
        <v>932</v>
      </c>
      <c r="C53" s="390"/>
      <c r="D53" s="390"/>
      <c r="E53" s="390"/>
      <c r="F53" s="390"/>
      <c r="G53" s="390"/>
      <c r="H53" s="165"/>
    </row>
    <row r="54" spans="1:11" ht="16.5">
      <c r="A54" s="1"/>
    </row>
    <row r="55" spans="1:11" ht="74.25" customHeight="1">
      <c r="A55" s="1"/>
      <c r="B55" s="390" t="s">
        <v>933</v>
      </c>
      <c r="C55" s="390"/>
      <c r="D55" s="390"/>
      <c r="E55" s="390"/>
      <c r="F55" s="390"/>
      <c r="G55" s="390"/>
      <c r="H55" s="165"/>
    </row>
    <row r="56" spans="1:11" s="249" customFormat="1" ht="17.25" thickBot="1">
      <c r="A56" s="231"/>
      <c r="K56" s="291"/>
    </row>
    <row r="57" spans="1:11" s="249" customFormat="1" ht="16.5" customHeight="1">
      <c r="A57" s="231"/>
      <c r="B57" s="406" t="s">
        <v>894</v>
      </c>
      <c r="C57" s="406"/>
      <c r="D57" s="406"/>
      <c r="E57" s="406"/>
      <c r="F57" s="406"/>
      <c r="G57" s="406"/>
      <c r="H57" s="406"/>
      <c r="I57" s="407"/>
      <c r="K57" s="291"/>
    </row>
    <row r="58" spans="1:11" s="249" customFormat="1" ht="39.75" customHeight="1" thickBot="1">
      <c r="A58" s="231"/>
      <c r="B58" s="408"/>
      <c r="C58" s="408"/>
      <c r="D58" s="408"/>
      <c r="E58" s="408"/>
      <c r="F58" s="408"/>
      <c r="G58" s="408"/>
      <c r="H58" s="408"/>
      <c r="I58" s="409"/>
      <c r="K58" s="291"/>
    </row>
    <row r="59" spans="1:11" s="249" customFormat="1" ht="16.5">
      <c r="A59" s="231"/>
      <c r="B59" s="324"/>
      <c r="C59" s="324"/>
      <c r="D59" s="324"/>
      <c r="E59" s="324"/>
      <c r="F59" s="324"/>
      <c r="G59" s="324"/>
      <c r="H59" s="324"/>
      <c r="I59" s="325"/>
      <c r="K59" s="291"/>
    </row>
    <row r="60" spans="1:11" s="249" customFormat="1" ht="17.25" thickBot="1">
      <c r="A60" s="231"/>
      <c r="C60" s="325"/>
      <c r="D60" s="325"/>
      <c r="E60" s="325"/>
      <c r="F60" s="326"/>
      <c r="G60" s="325"/>
      <c r="H60" s="325"/>
      <c r="I60" s="325"/>
      <c r="K60" s="291"/>
    </row>
    <row r="61" spans="1:11" s="249" customFormat="1" ht="16.5" customHeight="1">
      <c r="A61" s="231"/>
      <c r="B61" s="406" t="s">
        <v>895</v>
      </c>
      <c r="C61" s="406"/>
      <c r="D61" s="406"/>
      <c r="E61" s="406"/>
      <c r="F61" s="406"/>
      <c r="G61" s="406"/>
      <c r="H61" s="406"/>
      <c r="I61" s="407"/>
      <c r="K61" s="291"/>
    </row>
    <row r="62" spans="1:11" s="249" customFormat="1" ht="47.25" customHeight="1" thickBot="1">
      <c r="A62" s="231"/>
      <c r="B62" s="408"/>
      <c r="C62" s="408"/>
      <c r="D62" s="408"/>
      <c r="E62" s="408"/>
      <c r="F62" s="408"/>
      <c r="G62" s="408"/>
      <c r="H62" s="408"/>
      <c r="I62" s="409"/>
      <c r="K62" s="291"/>
    </row>
    <row r="63" spans="1:11" s="249" customFormat="1" ht="16.5">
      <c r="A63" s="231"/>
      <c r="B63" s="231"/>
      <c r="C63" s="231"/>
      <c r="D63" s="235"/>
      <c r="E63" s="235"/>
      <c r="F63" s="231"/>
      <c r="G63" s="231"/>
      <c r="H63" s="231"/>
      <c r="I63" s="231"/>
      <c r="K63" s="291"/>
    </row>
    <row r="64" spans="1:11" s="249" customFormat="1" ht="18">
      <c r="A64" s="231"/>
      <c r="B64" s="230" t="s">
        <v>1</v>
      </c>
      <c r="C64" s="231"/>
      <c r="D64" s="232"/>
      <c r="E64" s="232"/>
      <c r="F64" s="233"/>
      <c r="G64" s="233"/>
      <c r="H64" s="234"/>
      <c r="I64" s="234"/>
      <c r="K64" s="291"/>
    </row>
    <row r="65" spans="2:11" s="249" customFormat="1" ht="18">
      <c r="B65" s="371" t="s">
        <v>2</v>
      </c>
      <c r="C65" s="371"/>
      <c r="D65" s="235"/>
      <c r="E65" s="235"/>
      <c r="F65" s="236" t="s">
        <v>3</v>
      </c>
      <c r="G65" s="230" t="s">
        <v>4</v>
      </c>
      <c r="H65" s="236" t="s">
        <v>5</v>
      </c>
      <c r="I65" s="234"/>
      <c r="K65" s="291"/>
    </row>
    <row r="66" spans="2:11" s="249" customFormat="1" ht="16.5">
      <c r="B66" s="231"/>
      <c r="C66" s="231"/>
      <c r="D66" s="235"/>
      <c r="E66" s="235"/>
      <c r="F66" s="231"/>
      <c r="G66" s="231"/>
      <c r="H66" s="231"/>
      <c r="I66" s="231"/>
      <c r="K66" s="291"/>
    </row>
    <row r="67" spans="2:11" s="249" customFormat="1" ht="16.5">
      <c r="B67" s="231" t="s">
        <v>9</v>
      </c>
      <c r="C67" s="231"/>
      <c r="D67" s="235"/>
      <c r="E67" s="235"/>
      <c r="F67" s="231"/>
      <c r="G67" s="231"/>
      <c r="H67" s="231"/>
      <c r="I67" s="231"/>
      <c r="K67" s="291"/>
    </row>
    <row r="68" spans="2:11" s="249" customFormat="1" ht="16.5">
      <c r="B68" s="231"/>
      <c r="C68" s="231"/>
      <c r="D68" s="235"/>
      <c r="E68" s="235"/>
      <c r="F68" s="231"/>
      <c r="G68" s="231"/>
      <c r="H68" s="231"/>
      <c r="I68" s="231"/>
      <c r="K68" s="291"/>
    </row>
    <row r="69" spans="2:11" s="249" customFormat="1" ht="18">
      <c r="B69" s="237" t="s">
        <v>6</v>
      </c>
      <c r="C69" s="231"/>
      <c r="D69" s="235"/>
      <c r="E69" s="235"/>
      <c r="F69" s="231"/>
      <c r="G69" s="231"/>
      <c r="H69" s="231"/>
      <c r="I69" s="231"/>
      <c r="K69" s="291"/>
    </row>
    <row r="70" spans="2:11" s="249" customFormat="1">
      <c r="K70" s="291"/>
    </row>
  </sheetData>
  <sheetProtection password="CC5E" sheet="1" objects="1" scenarios="1" formatCells="0" formatColumns="0" formatRows="0"/>
  <mergeCells count="10">
    <mergeCell ref="M1:N1"/>
    <mergeCell ref="A2:N2"/>
    <mergeCell ref="A3:C3"/>
    <mergeCell ref="A26:B26"/>
    <mergeCell ref="B65:C65"/>
    <mergeCell ref="E44:E46"/>
    <mergeCell ref="B53:G53"/>
    <mergeCell ref="B55:G55"/>
    <mergeCell ref="B57:I58"/>
    <mergeCell ref="B61:I62"/>
  </mergeCells>
  <pageMargins left="0.15748031496062992" right="0.15748031496062992" top="0.43307086614173229" bottom="0.23622047244094491" header="0.31496062992125984" footer="0.31496062992125984"/>
  <pageSetup paperSize="9" scale="33" orientation="landscape" r:id="rId1"/>
  <rowBreaks count="1" manualBreakCount="1">
    <brk id="33" max="13" man="1"/>
  </rowBreaks>
  <colBreaks count="1" manualBreakCount="1">
    <brk id="14" max="6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opLeftCell="A2" zoomScale="57" zoomScaleNormal="57" workbookViewId="0">
      <selection activeCell="D6" sqref="D6"/>
    </sheetView>
  </sheetViews>
  <sheetFormatPr defaultColWidth="55" defaultRowHeight="15"/>
  <cols>
    <col min="1" max="1" width="7.42578125" customWidth="1"/>
    <col min="2" max="2" width="92" customWidth="1"/>
    <col min="3" max="3" width="12.42578125" bestFit="1" customWidth="1"/>
    <col min="4" max="4" width="13.5703125" customWidth="1"/>
    <col min="5" max="5" width="16" customWidth="1"/>
    <col min="6" max="6" width="11" customWidth="1"/>
    <col min="7" max="7" width="10.5703125" customWidth="1"/>
    <col min="8" max="8" width="20.28515625" customWidth="1"/>
    <col min="9" max="9" width="23.28515625" style="36" customWidth="1"/>
    <col min="10" max="10" width="21.28515625" customWidth="1"/>
    <col min="11" max="11" width="21" customWidth="1"/>
    <col min="12" max="12" width="20.28515625" customWidth="1"/>
    <col min="13" max="13" width="22.140625" customWidth="1"/>
    <col min="14" max="14" width="16.7109375" customWidth="1"/>
  </cols>
  <sheetData>
    <row r="1" spans="1:15" s="166" customFormat="1" ht="35.25" customHeight="1">
      <c r="C1" s="167"/>
      <c r="L1" s="168"/>
      <c r="M1" s="373" t="s">
        <v>940</v>
      </c>
      <c r="N1" s="373"/>
      <c r="O1" s="168"/>
    </row>
    <row r="2" spans="1:15" s="1" customFormat="1" ht="108" customHeight="1">
      <c r="A2" s="374" t="s">
        <v>941</v>
      </c>
      <c r="B2" s="374"/>
      <c r="C2" s="374"/>
      <c r="D2" s="374"/>
      <c r="E2" s="374"/>
      <c r="F2" s="374"/>
      <c r="G2" s="374"/>
      <c r="H2" s="374"/>
      <c r="I2" s="374"/>
      <c r="J2" s="374"/>
      <c r="K2" s="374"/>
      <c r="L2" s="374"/>
      <c r="M2" s="374"/>
      <c r="N2" s="374"/>
      <c r="O2"/>
    </row>
    <row r="3" spans="1:15" s="1" customFormat="1" ht="69.75" customHeight="1">
      <c r="A3" s="375" t="s">
        <v>960</v>
      </c>
      <c r="B3" s="375"/>
      <c r="C3" s="375"/>
      <c r="D3" s="375"/>
      <c r="E3" s="375"/>
      <c r="F3" s="375"/>
      <c r="G3" s="375"/>
      <c r="H3" s="375"/>
      <c r="I3" s="375"/>
      <c r="J3"/>
      <c r="L3" s="17"/>
    </row>
    <row r="4" spans="1:15" s="119" customFormat="1" ht="177" customHeight="1">
      <c r="A4" s="80" t="s">
        <v>11</v>
      </c>
      <c r="B4" s="81" t="s">
        <v>10</v>
      </c>
      <c r="C4" s="82" t="s">
        <v>225</v>
      </c>
      <c r="D4" s="85" t="s">
        <v>0</v>
      </c>
      <c r="E4" s="85" t="s">
        <v>7</v>
      </c>
      <c r="F4" s="85" t="s">
        <v>8</v>
      </c>
      <c r="G4" s="85" t="s">
        <v>57</v>
      </c>
      <c r="H4" s="16" t="s">
        <v>883</v>
      </c>
      <c r="I4" s="16" t="s">
        <v>884</v>
      </c>
      <c r="J4" s="15" t="s">
        <v>885</v>
      </c>
      <c r="K4" s="15" t="s">
        <v>877</v>
      </c>
      <c r="L4" s="83" t="s">
        <v>886</v>
      </c>
      <c r="M4" s="85" t="s">
        <v>887</v>
      </c>
      <c r="N4" s="85" t="s">
        <v>59</v>
      </c>
    </row>
    <row r="5" spans="1:15" ht="38.25" customHeight="1">
      <c r="A5" s="191" t="s">
        <v>828</v>
      </c>
      <c r="B5" s="163" t="s">
        <v>829</v>
      </c>
      <c r="C5" s="82">
        <v>6500</v>
      </c>
      <c r="D5" s="242"/>
      <c r="E5" s="308"/>
      <c r="F5" s="308"/>
      <c r="G5" s="309"/>
      <c r="H5" s="111">
        <v>2.12</v>
      </c>
      <c r="I5" s="111">
        <v>55120</v>
      </c>
      <c r="J5" s="242"/>
      <c r="K5" s="242"/>
      <c r="L5" s="242"/>
      <c r="M5" s="242"/>
      <c r="N5" s="242"/>
    </row>
    <row r="6" spans="1:15" s="188" customFormat="1" ht="29.25" customHeight="1">
      <c r="A6" s="410" t="s">
        <v>58</v>
      </c>
      <c r="B6" s="411"/>
      <c r="D6" s="248"/>
      <c r="E6" s="248"/>
      <c r="F6" s="248"/>
      <c r="G6" s="248"/>
      <c r="I6" s="122">
        <v>55120</v>
      </c>
      <c r="J6" s="306"/>
      <c r="K6" s="310"/>
      <c r="L6" s="299">
        <v>100</v>
      </c>
      <c r="M6" s="248"/>
      <c r="N6" s="248"/>
    </row>
    <row r="8" spans="1:15" ht="16.5">
      <c r="A8" s="1"/>
      <c r="B8" s="3" t="s">
        <v>137</v>
      </c>
      <c r="C8" s="27"/>
      <c r="D8" s="3"/>
    </row>
    <row r="9" spans="1:15" ht="16.5">
      <c r="A9" s="1"/>
      <c r="B9" s="1"/>
      <c r="C9" s="93"/>
      <c r="D9" s="1"/>
    </row>
    <row r="10" spans="1:15" ht="16.5">
      <c r="A10" s="231"/>
      <c r="B10" s="231"/>
      <c r="C10" s="231"/>
      <c r="D10" s="235"/>
      <c r="E10" s="231"/>
      <c r="F10" s="231"/>
      <c r="G10" s="231"/>
      <c r="H10" s="231"/>
    </row>
    <row r="11" spans="1:15" ht="18">
      <c r="A11" s="249"/>
      <c r="B11" s="230" t="s">
        <v>1</v>
      </c>
      <c r="C11" s="231"/>
      <c r="D11" s="232"/>
      <c r="E11" s="233"/>
      <c r="F11" s="233"/>
      <c r="G11" s="234"/>
      <c r="H11" s="234"/>
    </row>
    <row r="12" spans="1:15" ht="18">
      <c r="A12" s="249"/>
      <c r="B12" s="371" t="s">
        <v>2</v>
      </c>
      <c r="C12" s="371"/>
      <c r="D12" s="235"/>
      <c r="E12" s="236" t="s">
        <v>3</v>
      </c>
      <c r="F12" s="230" t="s">
        <v>4</v>
      </c>
      <c r="G12" s="236" t="s">
        <v>5</v>
      </c>
      <c r="H12" s="234"/>
    </row>
    <row r="13" spans="1:15" ht="16.5">
      <c r="A13" s="249"/>
      <c r="B13" s="231"/>
      <c r="C13" s="231"/>
      <c r="D13" s="235"/>
      <c r="E13" s="231"/>
      <c r="F13" s="231"/>
      <c r="G13" s="231"/>
      <c r="H13" s="231"/>
    </row>
    <row r="14" spans="1:15" ht="16.5">
      <c r="A14" s="249"/>
      <c r="B14" s="231" t="s">
        <v>9</v>
      </c>
      <c r="C14" s="231"/>
      <c r="D14" s="235"/>
      <c r="E14" s="231"/>
      <c r="F14" s="231"/>
      <c r="G14" s="231"/>
      <c r="H14" s="231"/>
    </row>
    <row r="15" spans="1:15" ht="16.5">
      <c r="A15" s="249"/>
      <c r="B15" s="231"/>
      <c r="C15" s="231"/>
      <c r="D15" s="235"/>
      <c r="E15" s="231"/>
      <c r="F15" s="231"/>
      <c r="G15" s="231"/>
      <c r="H15" s="231"/>
    </row>
    <row r="16" spans="1:15" ht="18">
      <c r="A16" s="249"/>
      <c r="B16" s="237" t="s">
        <v>6</v>
      </c>
      <c r="C16" s="231"/>
      <c r="D16" s="235"/>
      <c r="E16" s="231"/>
      <c r="F16" s="231"/>
      <c r="G16" s="231"/>
      <c r="H16" s="231"/>
    </row>
  </sheetData>
  <sheetProtection password="CC5E" sheet="1" objects="1" scenarios="1" formatCells="0" formatColumns="0" formatRows="0"/>
  <mergeCells count="5">
    <mergeCell ref="B12:C12"/>
    <mergeCell ref="A6:B6"/>
    <mergeCell ref="M1:N1"/>
    <mergeCell ref="A2:N2"/>
    <mergeCell ref="A3:I3"/>
  </mergeCells>
  <pageMargins left="0.42" right="0.17" top="0.74803149606299213" bottom="0.74803149606299213" header="0.31496062992125984" footer="0.31496062992125984"/>
  <pageSetup paperSize="9" scale="40" orientation="landscape"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A33" zoomScale="68" zoomScaleNormal="68" workbookViewId="0">
      <selection activeCell="D6" sqref="D6"/>
    </sheetView>
  </sheetViews>
  <sheetFormatPr defaultColWidth="55" defaultRowHeight="15"/>
  <cols>
    <col min="1" max="1" width="6" customWidth="1"/>
    <col min="2" max="2" width="60.42578125" customWidth="1"/>
    <col min="3" max="3" width="12.42578125" customWidth="1"/>
    <col min="4" max="4" width="11.5703125" customWidth="1"/>
    <col min="5" max="5" width="6.5703125" bestFit="1" customWidth="1"/>
    <col min="6" max="6" width="10.7109375" customWidth="1"/>
    <col min="7" max="7" width="12.7109375" customWidth="1"/>
    <col min="8" max="8" width="10.5703125" customWidth="1"/>
    <col min="9" max="9" width="15.28515625" customWidth="1"/>
    <col min="10" max="10" width="25" customWidth="1"/>
    <col min="11" max="11" width="23.28515625" style="36" customWidth="1"/>
    <col min="12" max="12" width="21.28515625" customWidth="1"/>
    <col min="13" max="13" width="17.140625" customWidth="1"/>
    <col min="14" max="14" width="20.28515625" customWidth="1"/>
    <col min="15" max="15" width="26" customWidth="1"/>
  </cols>
  <sheetData>
    <row r="1" spans="1:16" s="166" customFormat="1" ht="35.25" customHeight="1">
      <c r="C1" s="167"/>
      <c r="L1" s="168"/>
      <c r="M1" s="373" t="s">
        <v>940</v>
      </c>
      <c r="N1" s="373"/>
      <c r="O1" s="169"/>
      <c r="P1" s="168"/>
    </row>
    <row r="2" spans="1:16" s="1" customFormat="1" ht="108" customHeight="1">
      <c r="A2" s="374" t="s">
        <v>941</v>
      </c>
      <c r="B2" s="374"/>
      <c r="C2" s="374"/>
      <c r="D2" s="374"/>
      <c r="E2" s="374"/>
      <c r="F2" s="374"/>
      <c r="G2" s="374"/>
      <c r="H2" s="374"/>
      <c r="I2" s="374"/>
      <c r="J2" s="374"/>
      <c r="K2" s="374"/>
      <c r="L2" s="374"/>
      <c r="M2" s="374"/>
      <c r="N2" s="374"/>
      <c r="O2" s="374"/>
      <c r="P2"/>
    </row>
    <row r="3" spans="1:16" s="1" customFormat="1" ht="41.25" customHeight="1">
      <c r="A3" s="375" t="s">
        <v>959</v>
      </c>
      <c r="B3" s="375"/>
      <c r="C3" s="375"/>
      <c r="D3" s="375"/>
      <c r="E3" s="375"/>
      <c r="F3" s="375"/>
      <c r="G3" s="375"/>
      <c r="H3" s="375"/>
      <c r="I3" s="33"/>
      <c r="J3" s="33"/>
      <c r="K3" s="10"/>
      <c r="L3"/>
      <c r="N3" s="17"/>
      <c r="P3"/>
    </row>
    <row r="4" spans="1:16" s="119" customFormat="1" ht="163.5" customHeight="1">
      <c r="A4" s="80" t="s">
        <v>11</v>
      </c>
      <c r="B4" s="81" t="s">
        <v>10</v>
      </c>
      <c r="C4" s="82" t="s">
        <v>225</v>
      </c>
      <c r="D4" s="85" t="s">
        <v>0</v>
      </c>
      <c r="E4" s="85" t="s">
        <v>930</v>
      </c>
      <c r="F4" s="85" t="s">
        <v>7</v>
      </c>
      <c r="G4" s="85" t="s">
        <v>8</v>
      </c>
      <c r="H4" s="85" t="s">
        <v>57</v>
      </c>
      <c r="I4" s="16" t="s">
        <v>883</v>
      </c>
      <c r="J4" s="16" t="s">
        <v>884</v>
      </c>
      <c r="K4" s="15" t="s">
        <v>885</v>
      </c>
      <c r="L4" s="15" t="s">
        <v>877</v>
      </c>
      <c r="M4" s="83" t="s">
        <v>886</v>
      </c>
      <c r="N4" s="85" t="s">
        <v>887</v>
      </c>
      <c r="O4" s="85" t="s">
        <v>59</v>
      </c>
    </row>
    <row r="5" spans="1:16" ht="28.5">
      <c r="A5" s="25" t="s">
        <v>771</v>
      </c>
      <c r="B5" s="35" t="s">
        <v>916</v>
      </c>
      <c r="C5" s="82">
        <v>287000</v>
      </c>
      <c r="D5" s="242"/>
      <c r="E5" s="242"/>
      <c r="F5" s="242"/>
      <c r="G5" s="242"/>
      <c r="H5" s="242"/>
      <c r="I5" s="111">
        <v>3.8199999999999998E-2</v>
      </c>
      <c r="J5" s="111">
        <v>43853.599999999999</v>
      </c>
      <c r="K5" s="242"/>
      <c r="L5" s="242"/>
      <c r="M5" s="412"/>
      <c r="N5" s="242"/>
      <c r="O5" s="242"/>
    </row>
    <row r="6" spans="1:16" ht="28.5">
      <c r="A6" s="25" t="s">
        <v>772</v>
      </c>
      <c r="B6" s="35" t="s">
        <v>917</v>
      </c>
      <c r="C6" s="82">
        <v>291500</v>
      </c>
      <c r="D6" s="242"/>
      <c r="E6" s="242"/>
      <c r="F6" s="242"/>
      <c r="G6" s="242"/>
      <c r="H6" s="242"/>
      <c r="I6" s="111">
        <v>3.8199999999999998E-2</v>
      </c>
      <c r="J6" s="111">
        <v>44541.2</v>
      </c>
      <c r="K6" s="242"/>
      <c r="L6" s="242"/>
      <c r="M6" s="413"/>
      <c r="N6" s="242"/>
      <c r="O6" s="242"/>
    </row>
    <row r="7" spans="1:16" ht="18">
      <c r="A7" s="25" t="s">
        <v>773</v>
      </c>
      <c r="B7" s="35" t="s">
        <v>774</v>
      </c>
      <c r="C7" s="82">
        <v>600</v>
      </c>
      <c r="D7" s="242"/>
      <c r="E7" s="242"/>
      <c r="F7" s="242"/>
      <c r="G7" s="242"/>
      <c r="H7" s="242"/>
      <c r="I7" s="111">
        <v>5.2999999999999999E-2</v>
      </c>
      <c r="J7" s="111">
        <v>127.2</v>
      </c>
      <c r="K7" s="242"/>
      <c r="L7" s="242"/>
      <c r="M7" s="413"/>
      <c r="N7" s="242"/>
      <c r="O7" s="242"/>
    </row>
    <row r="8" spans="1:16" ht="18">
      <c r="A8" s="25" t="s">
        <v>775</v>
      </c>
      <c r="B8" s="35" t="s">
        <v>776</v>
      </c>
      <c r="C8" s="82">
        <v>20</v>
      </c>
      <c r="D8" s="242"/>
      <c r="E8" s="242"/>
      <c r="F8" s="242"/>
      <c r="G8" s="242"/>
      <c r="H8" s="242"/>
      <c r="I8" s="111">
        <v>5.2999999999999999E-2</v>
      </c>
      <c r="J8" s="111">
        <v>4.24</v>
      </c>
      <c r="K8" s="242"/>
      <c r="L8" s="242"/>
      <c r="M8" s="413"/>
      <c r="N8" s="242"/>
      <c r="O8" s="242"/>
    </row>
    <row r="9" spans="1:16" ht="18">
      <c r="A9" s="25" t="s">
        <v>777</v>
      </c>
      <c r="B9" s="35" t="s">
        <v>826</v>
      </c>
      <c r="C9" s="82">
        <v>1701</v>
      </c>
      <c r="D9" s="242"/>
      <c r="E9" s="242"/>
      <c r="F9" s="242"/>
      <c r="G9" s="242"/>
      <c r="H9" s="242"/>
      <c r="I9" s="111">
        <v>0.8</v>
      </c>
      <c r="J9" s="111">
        <v>5443.2000000000007</v>
      </c>
      <c r="K9" s="242"/>
      <c r="L9" s="242"/>
      <c r="M9" s="413"/>
      <c r="N9" s="242"/>
      <c r="O9" s="242"/>
    </row>
    <row r="10" spans="1:16" ht="18">
      <c r="A10" s="25" t="s">
        <v>778</v>
      </c>
      <c r="B10" s="35" t="s">
        <v>827</v>
      </c>
      <c r="C10" s="82">
        <v>5061</v>
      </c>
      <c r="D10" s="242"/>
      <c r="E10" s="242"/>
      <c r="F10" s="242"/>
      <c r="G10" s="242"/>
      <c r="H10" s="242"/>
      <c r="I10" s="111">
        <v>1.2</v>
      </c>
      <c r="J10" s="111">
        <v>24292.799999999999</v>
      </c>
      <c r="K10" s="242"/>
      <c r="L10" s="242"/>
      <c r="M10" s="413"/>
      <c r="N10" s="242"/>
      <c r="O10" s="242"/>
    </row>
    <row r="11" spans="1:16" ht="28.5">
      <c r="A11" s="25" t="s">
        <v>779</v>
      </c>
      <c r="B11" s="35" t="s">
        <v>780</v>
      </c>
      <c r="C11" s="82">
        <v>87</v>
      </c>
      <c r="D11" s="242"/>
      <c r="E11" s="242"/>
      <c r="F11" s="261"/>
      <c r="G11" s="261"/>
      <c r="H11" s="261"/>
      <c r="I11" s="111">
        <v>3.29</v>
      </c>
      <c r="J11" s="111">
        <v>1144.92</v>
      </c>
      <c r="K11" s="242"/>
      <c r="L11" s="305"/>
      <c r="M11" s="413"/>
      <c r="N11" s="242"/>
      <c r="O11" s="242"/>
    </row>
    <row r="12" spans="1:16" ht="28.5">
      <c r="A12" s="25" t="s">
        <v>781</v>
      </c>
      <c r="B12" s="35" t="s">
        <v>782</v>
      </c>
      <c r="C12" s="82">
        <v>127</v>
      </c>
      <c r="D12" s="242"/>
      <c r="E12" s="242"/>
      <c r="F12" s="242"/>
      <c r="G12" s="242"/>
      <c r="H12" s="242"/>
      <c r="I12" s="111">
        <v>3.29</v>
      </c>
      <c r="J12" s="111">
        <v>1671.32</v>
      </c>
      <c r="K12" s="242"/>
      <c r="L12" s="242"/>
      <c r="M12" s="413"/>
      <c r="N12" s="242"/>
      <c r="O12" s="242"/>
    </row>
    <row r="13" spans="1:16" ht="28.5">
      <c r="A13" s="25" t="s">
        <v>783</v>
      </c>
      <c r="B13" s="35" t="s">
        <v>784</v>
      </c>
      <c r="C13" s="82">
        <v>117</v>
      </c>
      <c r="D13" s="242"/>
      <c r="E13" s="242"/>
      <c r="F13" s="242"/>
      <c r="G13" s="242"/>
      <c r="H13" s="242"/>
      <c r="I13" s="111">
        <v>3.29</v>
      </c>
      <c r="J13" s="111">
        <v>1539.72</v>
      </c>
      <c r="K13" s="242"/>
      <c r="L13" s="242"/>
      <c r="M13" s="413"/>
      <c r="N13" s="242"/>
      <c r="O13" s="242"/>
    </row>
    <row r="14" spans="1:16" ht="28.5">
      <c r="A14" s="25" t="s">
        <v>785</v>
      </c>
      <c r="B14" s="35" t="s">
        <v>786</v>
      </c>
      <c r="C14" s="82">
        <v>97</v>
      </c>
      <c r="D14" s="242"/>
      <c r="E14" s="242"/>
      <c r="F14" s="242"/>
      <c r="G14" s="242"/>
      <c r="H14" s="242"/>
      <c r="I14" s="111">
        <v>3.29</v>
      </c>
      <c r="J14" s="111">
        <v>1276.52</v>
      </c>
      <c r="K14" s="242"/>
      <c r="L14" s="242"/>
      <c r="M14" s="413"/>
      <c r="N14" s="242"/>
      <c r="O14" s="242"/>
    </row>
    <row r="15" spans="1:16" ht="28.5">
      <c r="A15" s="25" t="s">
        <v>787</v>
      </c>
      <c r="B15" s="35" t="s">
        <v>788</v>
      </c>
      <c r="C15" s="82">
        <v>47</v>
      </c>
      <c r="D15" s="242"/>
      <c r="E15" s="242"/>
      <c r="F15" s="242"/>
      <c r="G15" s="242"/>
      <c r="H15" s="242"/>
      <c r="I15" s="111">
        <v>3.29</v>
      </c>
      <c r="J15" s="111">
        <v>618.52</v>
      </c>
      <c r="K15" s="242"/>
      <c r="L15" s="242"/>
      <c r="M15" s="413"/>
      <c r="N15" s="242"/>
      <c r="O15" s="242"/>
    </row>
    <row r="16" spans="1:16" ht="57">
      <c r="A16" s="25" t="s">
        <v>789</v>
      </c>
      <c r="B16" s="35" t="s">
        <v>790</v>
      </c>
      <c r="C16" s="82">
        <v>582</v>
      </c>
      <c r="D16" s="242"/>
      <c r="E16" s="242"/>
      <c r="F16" s="242"/>
      <c r="G16" s="242"/>
      <c r="H16" s="242"/>
      <c r="I16" s="111">
        <v>2.37</v>
      </c>
      <c r="J16" s="111">
        <v>5517.3600000000006</v>
      </c>
      <c r="K16" s="242"/>
      <c r="L16" s="242"/>
      <c r="M16" s="413"/>
      <c r="N16" s="242"/>
      <c r="O16" s="242"/>
    </row>
    <row r="17" spans="1:15" ht="57">
      <c r="A17" s="25" t="s">
        <v>791</v>
      </c>
      <c r="B17" s="35" t="s">
        <v>792</v>
      </c>
      <c r="C17" s="82">
        <v>53</v>
      </c>
      <c r="D17" s="242"/>
      <c r="E17" s="242"/>
      <c r="F17" s="242"/>
      <c r="G17" s="242"/>
      <c r="H17" s="242"/>
      <c r="I17" s="111">
        <v>60</v>
      </c>
      <c r="J17" s="111">
        <v>12720</v>
      </c>
      <c r="K17" s="242"/>
      <c r="L17" s="242"/>
      <c r="M17" s="413"/>
      <c r="N17" s="242"/>
      <c r="O17" s="242"/>
    </row>
    <row r="18" spans="1:15" ht="28.5">
      <c r="A18" s="25" t="s">
        <v>793</v>
      </c>
      <c r="B18" s="35" t="s">
        <v>794</v>
      </c>
      <c r="C18" s="82">
        <v>275</v>
      </c>
      <c r="D18" s="242"/>
      <c r="E18" s="242"/>
      <c r="F18" s="242"/>
      <c r="G18" s="242"/>
      <c r="H18" s="242"/>
      <c r="I18" s="111">
        <v>1.8</v>
      </c>
      <c r="J18" s="111">
        <v>1980</v>
      </c>
      <c r="K18" s="242"/>
      <c r="L18" s="242"/>
      <c r="M18" s="413"/>
      <c r="N18" s="242"/>
      <c r="O18" s="242"/>
    </row>
    <row r="19" spans="1:15" ht="28.5">
      <c r="A19" s="25" t="s">
        <v>795</v>
      </c>
      <c r="B19" s="35" t="s">
        <v>823</v>
      </c>
      <c r="C19" s="82">
        <v>100</v>
      </c>
      <c r="D19" s="242"/>
      <c r="E19" s="242"/>
      <c r="F19" s="242"/>
      <c r="G19" s="242"/>
      <c r="H19" s="242"/>
      <c r="I19" s="111">
        <v>0.22</v>
      </c>
      <c r="J19" s="111">
        <v>88</v>
      </c>
      <c r="K19" s="242"/>
      <c r="L19" s="242"/>
      <c r="M19" s="413"/>
      <c r="N19" s="242"/>
      <c r="O19" s="242"/>
    </row>
    <row r="20" spans="1:15" ht="28.5">
      <c r="A20" s="25" t="s">
        <v>796</v>
      </c>
      <c r="B20" s="35" t="s">
        <v>824</v>
      </c>
      <c r="C20" s="82">
        <v>3100</v>
      </c>
      <c r="D20" s="242"/>
      <c r="E20" s="242"/>
      <c r="F20" s="242"/>
      <c r="G20" s="242"/>
      <c r="H20" s="242"/>
      <c r="I20" s="111">
        <v>0.22</v>
      </c>
      <c r="J20" s="111">
        <v>2728</v>
      </c>
      <c r="K20" s="242"/>
      <c r="L20" s="242"/>
      <c r="M20" s="413"/>
      <c r="N20" s="242"/>
      <c r="O20" s="242"/>
    </row>
    <row r="21" spans="1:15" ht="28.5">
      <c r="A21" s="25" t="s">
        <v>797</v>
      </c>
      <c r="B21" s="35" t="s">
        <v>825</v>
      </c>
      <c r="C21" s="82">
        <v>7100</v>
      </c>
      <c r="D21" s="242"/>
      <c r="E21" s="242"/>
      <c r="F21" s="242"/>
      <c r="G21" s="242"/>
      <c r="H21" s="242"/>
      <c r="I21" s="111">
        <v>0.22</v>
      </c>
      <c r="J21" s="111">
        <v>6248</v>
      </c>
      <c r="K21" s="242"/>
      <c r="L21" s="242"/>
      <c r="M21" s="413"/>
      <c r="N21" s="242"/>
      <c r="O21" s="242"/>
    </row>
    <row r="22" spans="1:15" ht="18">
      <c r="A22" s="25" t="s">
        <v>798</v>
      </c>
      <c r="B22" s="35" t="s">
        <v>799</v>
      </c>
      <c r="C22" s="82">
        <v>235500</v>
      </c>
      <c r="D22" s="242"/>
      <c r="E22" s="242"/>
      <c r="F22" s="242"/>
      <c r="G22" s="242"/>
      <c r="H22" s="242"/>
      <c r="I22" s="111">
        <v>1.274E-2</v>
      </c>
      <c r="J22" s="111">
        <v>12001.08</v>
      </c>
      <c r="K22" s="242"/>
      <c r="L22" s="242"/>
      <c r="M22" s="413"/>
      <c r="N22" s="242"/>
      <c r="O22" s="242"/>
    </row>
    <row r="23" spans="1:15" ht="18">
      <c r="A23" s="25" t="s">
        <v>800</v>
      </c>
      <c r="B23" s="41" t="s">
        <v>801</v>
      </c>
      <c r="C23" s="82">
        <v>74</v>
      </c>
      <c r="D23" s="242"/>
      <c r="E23" s="242"/>
      <c r="F23" s="242"/>
      <c r="G23" s="242"/>
      <c r="H23" s="242"/>
      <c r="I23" s="111">
        <v>70.760000000000005</v>
      </c>
      <c r="J23" s="111">
        <v>20944.960000000003</v>
      </c>
      <c r="K23" s="242"/>
      <c r="L23" s="242"/>
      <c r="M23" s="413"/>
      <c r="N23" s="242"/>
      <c r="O23" s="242"/>
    </row>
    <row r="24" spans="1:15" ht="18">
      <c r="A24" s="25" t="s">
        <v>802</v>
      </c>
      <c r="B24" s="35" t="s">
        <v>803</v>
      </c>
      <c r="C24" s="82">
        <v>105</v>
      </c>
      <c r="D24" s="242"/>
      <c r="E24" s="242"/>
      <c r="F24" s="242"/>
      <c r="G24" s="242"/>
      <c r="H24" s="242"/>
      <c r="I24" s="111">
        <v>55</v>
      </c>
      <c r="J24" s="111">
        <v>23100</v>
      </c>
      <c r="K24" s="242"/>
      <c r="L24" s="242"/>
      <c r="M24" s="413"/>
      <c r="N24" s="242"/>
      <c r="O24" s="242"/>
    </row>
    <row r="25" spans="1:15" ht="18">
      <c r="A25" s="25" t="s">
        <v>804</v>
      </c>
      <c r="B25" s="35" t="s">
        <v>805</v>
      </c>
      <c r="C25" s="82">
        <v>100</v>
      </c>
      <c r="D25" s="242"/>
      <c r="E25" s="242"/>
      <c r="F25" s="242"/>
      <c r="G25" s="242"/>
      <c r="H25" s="242"/>
      <c r="I25" s="111">
        <v>75</v>
      </c>
      <c r="J25" s="111">
        <v>30000</v>
      </c>
      <c r="K25" s="242"/>
      <c r="L25" s="242"/>
      <c r="M25" s="413"/>
      <c r="N25" s="242"/>
      <c r="O25" s="242"/>
    </row>
    <row r="26" spans="1:15" ht="18">
      <c r="A26" s="25" t="s">
        <v>806</v>
      </c>
      <c r="B26" s="35" t="s">
        <v>807</v>
      </c>
      <c r="C26" s="82">
        <v>20</v>
      </c>
      <c r="D26" s="242"/>
      <c r="E26" s="242"/>
      <c r="F26" s="242"/>
      <c r="G26" s="242"/>
      <c r="H26" s="242"/>
      <c r="I26" s="111">
        <v>2.68</v>
      </c>
      <c r="J26" s="111">
        <v>214.4</v>
      </c>
      <c r="K26" s="242"/>
      <c r="L26" s="242"/>
      <c r="M26" s="413"/>
      <c r="N26" s="242"/>
      <c r="O26" s="242"/>
    </row>
    <row r="27" spans="1:15" ht="18">
      <c r="A27" s="25" t="s">
        <v>808</v>
      </c>
      <c r="B27" s="35" t="s">
        <v>809</v>
      </c>
      <c r="C27" s="82">
        <v>10</v>
      </c>
      <c r="D27" s="242"/>
      <c r="E27" s="242"/>
      <c r="F27" s="242"/>
      <c r="G27" s="242"/>
      <c r="H27" s="242"/>
      <c r="I27" s="111">
        <v>2.68</v>
      </c>
      <c r="J27" s="111">
        <v>107.2</v>
      </c>
      <c r="K27" s="242"/>
      <c r="L27" s="242"/>
      <c r="M27" s="413"/>
      <c r="N27" s="242"/>
      <c r="O27" s="242"/>
    </row>
    <row r="28" spans="1:15" ht="99.75">
      <c r="A28" s="25" t="s">
        <v>810</v>
      </c>
      <c r="B28" s="35" t="s">
        <v>926</v>
      </c>
      <c r="C28" s="82">
        <v>43000</v>
      </c>
      <c r="D28" s="242"/>
      <c r="E28" s="242"/>
      <c r="F28" s="242"/>
      <c r="G28" s="242"/>
      <c r="H28" s="242"/>
      <c r="I28" s="111">
        <v>1.5376000000000001</v>
      </c>
      <c r="J28" s="111">
        <v>264467.20000000001</v>
      </c>
      <c r="K28" s="242"/>
      <c r="L28" s="242"/>
      <c r="M28" s="413"/>
      <c r="N28" s="242"/>
      <c r="O28" s="242"/>
    </row>
    <row r="29" spans="1:15" ht="105.75" customHeight="1">
      <c r="A29" s="25" t="s">
        <v>811</v>
      </c>
      <c r="B29" s="35" t="s">
        <v>927</v>
      </c>
      <c r="C29" s="82">
        <v>50</v>
      </c>
      <c r="D29" s="242"/>
      <c r="E29" s="242"/>
      <c r="F29" s="242"/>
      <c r="G29" s="242"/>
      <c r="H29" s="242"/>
      <c r="I29" s="111">
        <v>1.74</v>
      </c>
      <c r="J29" s="111">
        <v>348</v>
      </c>
      <c r="K29" s="242"/>
      <c r="L29" s="242"/>
      <c r="M29" s="413"/>
      <c r="N29" s="242"/>
      <c r="O29" s="242"/>
    </row>
    <row r="30" spans="1:15" ht="99.75">
      <c r="A30" s="25" t="s">
        <v>812</v>
      </c>
      <c r="B30" s="35" t="s">
        <v>928</v>
      </c>
      <c r="C30" s="82">
        <v>69000</v>
      </c>
      <c r="D30" s="242"/>
      <c r="E30" s="242"/>
      <c r="F30" s="242"/>
      <c r="G30" s="242"/>
      <c r="H30" s="242"/>
      <c r="I30" s="111">
        <v>1.512</v>
      </c>
      <c r="J30" s="111">
        <v>417312</v>
      </c>
      <c r="K30" s="242"/>
      <c r="L30" s="242"/>
      <c r="M30" s="413"/>
      <c r="N30" s="242"/>
      <c r="O30" s="242"/>
    </row>
    <row r="31" spans="1:15" ht="99.75">
      <c r="A31" s="25" t="s">
        <v>813</v>
      </c>
      <c r="B31" s="35" t="s">
        <v>929</v>
      </c>
      <c r="C31" s="82">
        <v>9100</v>
      </c>
      <c r="D31" s="242"/>
      <c r="E31" s="242"/>
      <c r="F31" s="242"/>
      <c r="G31" s="242"/>
      <c r="H31" s="242"/>
      <c r="I31" s="111">
        <v>1.54518</v>
      </c>
      <c r="J31" s="111">
        <v>56244.552000000003</v>
      </c>
      <c r="K31" s="242"/>
      <c r="L31" s="242"/>
      <c r="M31" s="413"/>
      <c r="N31" s="242"/>
      <c r="O31" s="242"/>
    </row>
    <row r="32" spans="1:15" ht="18">
      <c r="A32" s="25" t="s">
        <v>814</v>
      </c>
      <c r="B32" s="35" t="s">
        <v>974</v>
      </c>
      <c r="C32" s="82">
        <v>400</v>
      </c>
      <c r="D32" s="242"/>
      <c r="E32" s="242"/>
      <c r="F32" s="242"/>
      <c r="G32" s="242"/>
      <c r="H32" s="242"/>
      <c r="I32" s="111">
        <v>1.6</v>
      </c>
      <c r="J32" s="111">
        <v>2560</v>
      </c>
      <c r="K32" s="242"/>
      <c r="L32" s="242"/>
      <c r="M32" s="413"/>
      <c r="N32" s="242"/>
      <c r="O32" s="242"/>
    </row>
    <row r="33" spans="1:15" ht="55.5" customHeight="1">
      <c r="A33" s="25" t="s">
        <v>815</v>
      </c>
      <c r="B33" s="35" t="s">
        <v>816</v>
      </c>
      <c r="C33" s="82">
        <v>5550</v>
      </c>
      <c r="D33" s="242"/>
      <c r="E33" s="242"/>
      <c r="F33" s="242"/>
      <c r="G33" s="242"/>
      <c r="H33" s="242"/>
      <c r="I33" s="111">
        <v>1.69</v>
      </c>
      <c r="J33" s="111">
        <v>37518</v>
      </c>
      <c r="K33" s="242"/>
      <c r="L33" s="242"/>
      <c r="M33" s="413"/>
      <c r="N33" s="242"/>
      <c r="O33" s="242"/>
    </row>
    <row r="34" spans="1:15" ht="28.5">
      <c r="A34" s="25" t="s">
        <v>817</v>
      </c>
      <c r="B34" s="35" t="s">
        <v>818</v>
      </c>
      <c r="C34" s="82">
        <v>2000</v>
      </c>
      <c r="D34" s="242"/>
      <c r="E34" s="242"/>
      <c r="F34" s="242"/>
      <c r="G34" s="242"/>
      <c r="H34" s="242"/>
      <c r="I34" s="111">
        <v>1.6</v>
      </c>
      <c r="J34" s="111">
        <v>12800</v>
      </c>
      <c r="K34" s="242"/>
      <c r="L34" s="242"/>
      <c r="M34" s="413"/>
      <c r="N34" s="242"/>
      <c r="O34" s="242"/>
    </row>
    <row r="35" spans="1:15" ht="18">
      <c r="A35" s="25" t="s">
        <v>819</v>
      </c>
      <c r="B35" s="35" t="s">
        <v>820</v>
      </c>
      <c r="C35" s="82">
        <v>1650</v>
      </c>
      <c r="D35" s="242"/>
      <c r="E35" s="242"/>
      <c r="F35" s="242"/>
      <c r="G35" s="242"/>
      <c r="H35" s="242"/>
      <c r="I35" s="111">
        <v>1.911</v>
      </c>
      <c r="J35" s="111">
        <v>12612.6</v>
      </c>
      <c r="K35" s="242"/>
      <c r="L35" s="242"/>
      <c r="M35" s="413"/>
      <c r="N35" s="242"/>
      <c r="O35" s="242"/>
    </row>
    <row r="36" spans="1:15" ht="18">
      <c r="A36" s="25" t="s">
        <v>821</v>
      </c>
      <c r="B36" s="35" t="s">
        <v>822</v>
      </c>
      <c r="C36" s="82">
        <v>10200</v>
      </c>
      <c r="D36" s="242"/>
      <c r="E36" s="242"/>
      <c r="F36" s="242"/>
      <c r="G36" s="242"/>
      <c r="H36" s="242"/>
      <c r="I36" s="111">
        <v>0.65</v>
      </c>
      <c r="J36" s="111">
        <v>26520</v>
      </c>
      <c r="K36" s="242"/>
      <c r="L36" s="242"/>
      <c r="M36" s="414"/>
      <c r="N36" s="242"/>
      <c r="O36" s="242"/>
    </row>
    <row r="37" spans="1:15" s="196" customFormat="1" ht="33" customHeight="1">
      <c r="A37" s="372" t="s">
        <v>58</v>
      </c>
      <c r="B37" s="372"/>
      <c r="D37" s="304"/>
      <c r="E37" s="304"/>
      <c r="F37" s="304"/>
      <c r="G37" s="304"/>
      <c r="H37" s="304"/>
      <c r="J37" s="112">
        <v>1070544.5919999999</v>
      </c>
      <c r="K37" s="306"/>
      <c r="L37" s="307"/>
      <c r="M37" s="299">
        <v>100</v>
      </c>
      <c r="N37" s="304"/>
      <c r="O37" s="304"/>
    </row>
    <row r="39" spans="1:15" ht="16.5">
      <c r="A39" s="1"/>
      <c r="B39" s="3" t="s">
        <v>137</v>
      </c>
      <c r="C39" s="27"/>
      <c r="D39" s="3"/>
      <c r="E39" s="3"/>
    </row>
    <row r="40" spans="1:15" ht="16.5">
      <c r="A40" s="231"/>
      <c r="B40" s="231"/>
      <c r="C40" s="235"/>
      <c r="D40" s="231"/>
      <c r="E40" s="231"/>
      <c r="F40" s="249"/>
      <c r="G40" s="249"/>
      <c r="H40" s="249"/>
      <c r="I40" s="249"/>
    </row>
    <row r="41" spans="1:15" ht="18">
      <c r="A41" s="249"/>
      <c r="B41" s="230" t="s">
        <v>1</v>
      </c>
      <c r="C41" s="231"/>
      <c r="D41" s="232"/>
      <c r="E41" s="232"/>
      <c r="F41" s="233"/>
      <c r="G41" s="233"/>
      <c r="H41" s="234"/>
      <c r="I41" s="234"/>
    </row>
    <row r="42" spans="1:15" ht="18">
      <c r="A42" s="249"/>
      <c r="B42" s="371" t="s">
        <v>2</v>
      </c>
      <c r="C42" s="371"/>
      <c r="D42" s="235"/>
      <c r="E42" s="235"/>
      <c r="F42" s="236" t="s">
        <v>3</v>
      </c>
      <c r="G42" s="230" t="s">
        <v>4</v>
      </c>
      <c r="H42" s="236" t="s">
        <v>5</v>
      </c>
      <c r="I42" s="234"/>
    </row>
    <row r="43" spans="1:15" ht="16.5">
      <c r="A43" s="249"/>
      <c r="B43" s="231"/>
      <c r="C43" s="231"/>
      <c r="D43" s="235"/>
      <c r="E43" s="235"/>
      <c r="F43" s="231"/>
      <c r="G43" s="231"/>
      <c r="H43" s="231"/>
      <c r="I43" s="231"/>
    </row>
    <row r="44" spans="1:15" ht="16.5">
      <c r="A44" s="249"/>
      <c r="B44" s="231" t="s">
        <v>9</v>
      </c>
      <c r="C44" s="231"/>
      <c r="D44" s="235"/>
      <c r="E44" s="235"/>
      <c r="F44" s="231"/>
      <c r="G44" s="231"/>
      <c r="H44" s="231"/>
      <c r="I44" s="231"/>
    </row>
    <row r="45" spans="1:15" ht="16.5">
      <c r="A45" s="249"/>
      <c r="B45" s="231"/>
      <c r="C45" s="231"/>
      <c r="D45" s="235"/>
      <c r="E45" s="235"/>
      <c r="F45" s="231"/>
      <c r="G45" s="231"/>
      <c r="H45" s="231"/>
      <c r="I45" s="231"/>
    </row>
    <row r="46" spans="1:15" ht="18">
      <c r="A46" s="249"/>
      <c r="B46" s="237" t="s">
        <v>6</v>
      </c>
      <c r="C46" s="231"/>
      <c r="D46" s="235"/>
      <c r="E46" s="235"/>
      <c r="F46" s="231"/>
      <c r="G46" s="231"/>
      <c r="H46" s="231"/>
      <c r="I46" s="231"/>
    </row>
    <row r="47" spans="1:15">
      <c r="A47" s="249"/>
      <c r="B47" s="249"/>
      <c r="C47" s="249"/>
      <c r="D47" s="249"/>
      <c r="E47" s="249"/>
      <c r="F47" s="249"/>
      <c r="G47" s="249"/>
      <c r="H47" s="249"/>
      <c r="I47" s="249"/>
    </row>
    <row r="48" spans="1:15">
      <c r="A48" s="249"/>
      <c r="B48" s="249"/>
      <c r="C48" s="249"/>
      <c r="D48" s="249"/>
      <c r="E48" s="249"/>
      <c r="F48" s="249"/>
      <c r="G48" s="249"/>
      <c r="H48" s="249"/>
      <c r="I48" s="249"/>
    </row>
    <row r="49" spans="1:9">
      <c r="A49" s="249"/>
      <c r="B49" s="249"/>
      <c r="C49" s="249"/>
      <c r="D49" s="249"/>
      <c r="E49" s="249"/>
      <c r="F49" s="249"/>
      <c r="G49" s="249"/>
      <c r="H49" s="249"/>
      <c r="I49" s="249"/>
    </row>
  </sheetData>
  <sheetProtection password="CC5E" sheet="1" objects="1" scenarios="1" formatCells="0" formatColumns="0" formatRows="0"/>
  <mergeCells count="6">
    <mergeCell ref="B42:C42"/>
    <mergeCell ref="M5:M36"/>
    <mergeCell ref="A37:B37"/>
    <mergeCell ref="M1:N1"/>
    <mergeCell ref="A2:O2"/>
    <mergeCell ref="A3:H3"/>
  </mergeCells>
  <pageMargins left="0.27" right="0.24"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40" zoomScaleNormal="40" workbookViewId="0">
      <selection activeCell="D6" sqref="D6"/>
    </sheetView>
  </sheetViews>
  <sheetFormatPr defaultColWidth="55" defaultRowHeight="15"/>
  <cols>
    <col min="1" max="1" width="9" customWidth="1"/>
    <col min="2" max="2" width="86.5703125" customWidth="1"/>
    <col min="3" max="3" width="18.7109375" customWidth="1"/>
    <col min="4" max="4" width="9.85546875" customWidth="1"/>
    <col min="5" max="5" width="13" customWidth="1"/>
    <col min="6" max="6" width="11" customWidth="1"/>
    <col min="7" max="7" width="11.7109375" customWidth="1"/>
    <col min="8" max="8" width="21.140625" bestFit="1" customWidth="1"/>
    <col min="9" max="9" width="36" bestFit="1" customWidth="1"/>
    <col min="10" max="10" width="23.28515625" style="36" customWidth="1"/>
    <col min="11" max="11" width="21.28515625" customWidth="1"/>
    <col min="12" max="12" width="24" customWidth="1"/>
    <col min="13" max="13" width="37.5703125" bestFit="1" customWidth="1"/>
    <col min="14" max="14" width="15.42578125" customWidth="1"/>
  </cols>
  <sheetData>
    <row r="1" spans="1:16" s="166" customFormat="1" ht="35.25" customHeight="1">
      <c r="C1" s="167"/>
      <c r="L1" s="168"/>
      <c r="M1" s="373" t="s">
        <v>940</v>
      </c>
      <c r="N1" s="373"/>
      <c r="O1" s="169"/>
      <c r="P1" s="168"/>
    </row>
    <row r="2" spans="1:16" s="1" customFormat="1" ht="108" customHeight="1">
      <c r="A2" s="374" t="s">
        <v>941</v>
      </c>
      <c r="B2" s="374"/>
      <c r="C2" s="374"/>
      <c r="D2" s="374"/>
      <c r="E2" s="374"/>
      <c r="F2" s="374"/>
      <c r="G2" s="374"/>
      <c r="H2" s="374"/>
      <c r="I2" s="374"/>
      <c r="J2" s="374"/>
      <c r="K2" s="374"/>
      <c r="L2" s="374"/>
      <c r="M2" s="374"/>
      <c r="N2" s="374"/>
      <c r="O2" s="374"/>
      <c r="P2"/>
    </row>
    <row r="3" spans="1:16" s="1" customFormat="1" ht="42.75" customHeight="1">
      <c r="A3" s="375" t="s">
        <v>958</v>
      </c>
      <c r="B3" s="375"/>
      <c r="C3" s="141"/>
      <c r="D3" s="141"/>
      <c r="E3" s="141"/>
      <c r="F3" s="33"/>
      <c r="G3" s="33"/>
      <c r="H3" s="33"/>
      <c r="I3" s="33"/>
      <c r="J3" s="10"/>
      <c r="K3"/>
      <c r="M3" s="17"/>
      <c r="O3"/>
    </row>
    <row r="4" spans="1:16" s="119" customFormat="1" ht="151.5" customHeight="1">
      <c r="A4" s="80" t="s">
        <v>11</v>
      </c>
      <c r="B4" s="81" t="s">
        <v>10</v>
      </c>
      <c r="C4" s="82" t="s">
        <v>225</v>
      </c>
      <c r="D4" s="85" t="s">
        <v>0</v>
      </c>
      <c r="E4" s="85" t="s">
        <v>7</v>
      </c>
      <c r="F4" s="85" t="s">
        <v>8</v>
      </c>
      <c r="G4" s="85" t="s">
        <v>57</v>
      </c>
      <c r="H4" s="16" t="s">
        <v>883</v>
      </c>
      <c r="I4" s="16" t="s">
        <v>884</v>
      </c>
      <c r="J4" s="15" t="s">
        <v>885</v>
      </c>
      <c r="K4" s="15" t="s">
        <v>877</v>
      </c>
      <c r="L4" s="113" t="s">
        <v>886</v>
      </c>
      <c r="M4" s="85" t="s">
        <v>887</v>
      </c>
      <c r="N4" s="85" t="s">
        <v>59</v>
      </c>
    </row>
    <row r="5" spans="1:16" ht="57.75" customHeight="1">
      <c r="A5" s="38" t="s">
        <v>759</v>
      </c>
      <c r="B5" s="163" t="s">
        <v>760</v>
      </c>
      <c r="C5" s="82">
        <v>96</v>
      </c>
      <c r="D5" s="300"/>
      <c r="E5" s="300"/>
      <c r="F5" s="300"/>
      <c r="G5" s="300"/>
      <c r="H5" s="111">
        <v>8.5</v>
      </c>
      <c r="I5" s="111">
        <v>3264</v>
      </c>
      <c r="J5" s="283"/>
      <c r="K5" s="273"/>
      <c r="L5" s="412"/>
      <c r="M5" s="274"/>
      <c r="N5" s="242"/>
    </row>
    <row r="6" spans="1:16" ht="57.75" customHeight="1">
      <c r="A6" s="38" t="s">
        <v>761</v>
      </c>
      <c r="B6" s="163" t="s">
        <v>762</v>
      </c>
      <c r="C6" s="82">
        <v>100</v>
      </c>
      <c r="D6" s="300"/>
      <c r="E6" s="300"/>
      <c r="F6" s="300"/>
      <c r="G6" s="300"/>
      <c r="H6" s="111">
        <v>10.5</v>
      </c>
      <c r="I6" s="111">
        <v>4200</v>
      </c>
      <c r="J6" s="283"/>
      <c r="K6" s="273"/>
      <c r="L6" s="413"/>
      <c r="M6" s="274"/>
      <c r="N6" s="242"/>
    </row>
    <row r="7" spans="1:16" ht="57.75" customHeight="1">
      <c r="A7" s="38" t="s">
        <v>763</v>
      </c>
      <c r="B7" s="163" t="s">
        <v>764</v>
      </c>
      <c r="C7" s="82">
        <v>3108</v>
      </c>
      <c r="D7" s="300"/>
      <c r="E7" s="300"/>
      <c r="F7" s="300"/>
      <c r="G7" s="300"/>
      <c r="H7" s="111">
        <v>8.5</v>
      </c>
      <c r="I7" s="111">
        <v>105672</v>
      </c>
      <c r="J7" s="283"/>
      <c r="K7" s="273"/>
      <c r="L7" s="413"/>
      <c r="M7" s="274"/>
      <c r="N7" s="242"/>
    </row>
    <row r="8" spans="1:16" ht="57.75" customHeight="1">
      <c r="A8" s="38" t="s">
        <v>765</v>
      </c>
      <c r="B8" s="163" t="s">
        <v>766</v>
      </c>
      <c r="C8" s="82">
        <v>1636</v>
      </c>
      <c r="D8" s="300"/>
      <c r="E8" s="300"/>
      <c r="F8" s="300"/>
      <c r="G8" s="300"/>
      <c r="H8" s="111">
        <v>10.5</v>
      </c>
      <c r="I8" s="111">
        <v>68712</v>
      </c>
      <c r="J8" s="283"/>
      <c r="K8" s="273"/>
      <c r="L8" s="413"/>
      <c r="M8" s="274"/>
      <c r="N8" s="242"/>
    </row>
    <row r="9" spans="1:16" ht="57.75" customHeight="1">
      <c r="A9" s="38" t="s">
        <v>767</v>
      </c>
      <c r="B9" s="163" t="s">
        <v>768</v>
      </c>
      <c r="C9" s="82">
        <v>4927</v>
      </c>
      <c r="D9" s="300"/>
      <c r="E9" s="300"/>
      <c r="F9" s="300"/>
      <c r="G9" s="300"/>
      <c r="H9" s="111">
        <v>0.85</v>
      </c>
      <c r="I9" s="111">
        <v>16751.8</v>
      </c>
      <c r="J9" s="283"/>
      <c r="K9" s="273"/>
      <c r="L9" s="413"/>
      <c r="M9" s="274"/>
      <c r="N9" s="242"/>
    </row>
    <row r="10" spans="1:16" ht="57.75" customHeight="1">
      <c r="A10" s="38" t="s">
        <v>769</v>
      </c>
      <c r="B10" s="163" t="s">
        <v>770</v>
      </c>
      <c r="C10" s="82">
        <v>2905</v>
      </c>
      <c r="D10" s="300"/>
      <c r="E10" s="300"/>
      <c r="F10" s="300"/>
      <c r="G10" s="300"/>
      <c r="H10" s="111">
        <v>0.85</v>
      </c>
      <c r="I10" s="111">
        <v>9877</v>
      </c>
      <c r="J10" s="283"/>
      <c r="K10" s="273"/>
      <c r="L10" s="414"/>
      <c r="M10" s="274"/>
      <c r="N10" s="242"/>
    </row>
    <row r="11" spans="1:16" s="188" customFormat="1" ht="21">
      <c r="A11" s="415" t="s">
        <v>58</v>
      </c>
      <c r="B11" s="416"/>
      <c r="C11" s="39"/>
      <c r="D11" s="301"/>
      <c r="E11" s="302"/>
      <c r="F11" s="302"/>
      <c r="G11" s="302"/>
      <c r="H11" s="195"/>
      <c r="I11" s="112">
        <v>208476.79999999999</v>
      </c>
      <c r="J11" s="282"/>
      <c r="K11" s="244"/>
      <c r="L11" s="303"/>
      <c r="M11" s="299">
        <v>100</v>
      </c>
      <c r="N11" s="248"/>
    </row>
    <row r="13" spans="1:16" ht="16.5">
      <c r="A13" s="1"/>
      <c r="B13" s="3" t="s">
        <v>137</v>
      </c>
      <c r="C13" s="27"/>
      <c r="D13" s="3"/>
    </row>
    <row r="14" spans="1:16" ht="16.5">
      <c r="A14" s="1"/>
      <c r="B14" s="1"/>
      <c r="C14" s="28"/>
      <c r="D14" s="1"/>
    </row>
    <row r="15" spans="1:16" ht="16.5">
      <c r="A15" s="231"/>
      <c r="B15" s="231"/>
      <c r="C15" s="231"/>
      <c r="D15" s="235"/>
      <c r="E15" s="231"/>
      <c r="F15" s="231"/>
      <c r="G15" s="231"/>
      <c r="H15" s="231"/>
    </row>
    <row r="16" spans="1:16" ht="18">
      <c r="A16" s="249"/>
      <c r="B16" s="230" t="s">
        <v>1</v>
      </c>
      <c r="C16" s="231"/>
      <c r="D16" s="232"/>
      <c r="E16" s="233"/>
      <c r="F16" s="233"/>
      <c r="G16" s="234"/>
      <c r="H16" s="234"/>
    </row>
    <row r="17" spans="1:8" ht="18">
      <c r="A17" s="249"/>
      <c r="B17" s="371" t="s">
        <v>2</v>
      </c>
      <c r="C17" s="371"/>
      <c r="D17" s="235"/>
      <c r="E17" s="236" t="s">
        <v>3</v>
      </c>
      <c r="F17" s="230" t="s">
        <v>4</v>
      </c>
      <c r="G17" s="236" t="s">
        <v>5</v>
      </c>
      <c r="H17" s="234"/>
    </row>
    <row r="18" spans="1:8" ht="16.5">
      <c r="A18" s="249"/>
      <c r="B18" s="231"/>
      <c r="C18" s="231"/>
      <c r="D18" s="235"/>
      <c r="E18" s="231"/>
      <c r="F18" s="231"/>
      <c r="G18" s="231"/>
      <c r="H18" s="231"/>
    </row>
    <row r="19" spans="1:8" ht="16.5">
      <c r="A19" s="249"/>
      <c r="B19" s="231" t="s">
        <v>9</v>
      </c>
      <c r="C19" s="231"/>
      <c r="D19" s="235"/>
      <c r="E19" s="231"/>
      <c r="F19" s="231"/>
      <c r="G19" s="231"/>
      <c r="H19" s="231"/>
    </row>
    <row r="20" spans="1:8" ht="16.5">
      <c r="A20" s="249"/>
      <c r="B20" s="231"/>
      <c r="C20" s="231"/>
      <c r="D20" s="235"/>
      <c r="E20" s="231"/>
      <c r="F20" s="231"/>
      <c r="G20" s="231"/>
      <c r="H20" s="231"/>
    </row>
    <row r="21" spans="1:8" ht="18">
      <c r="A21" s="249"/>
      <c r="B21" s="237" t="s">
        <v>6</v>
      </c>
      <c r="C21" s="231"/>
      <c r="D21" s="235"/>
      <c r="E21" s="231"/>
      <c r="F21" s="231"/>
      <c r="G21" s="231"/>
      <c r="H21" s="231"/>
    </row>
    <row r="22" spans="1:8">
      <c r="A22" s="249"/>
      <c r="B22" s="249"/>
      <c r="C22" s="249"/>
      <c r="D22" s="249"/>
      <c r="E22" s="249"/>
      <c r="F22" s="249"/>
      <c r="G22" s="249"/>
      <c r="H22" s="249"/>
    </row>
    <row r="23" spans="1:8">
      <c r="A23" s="249"/>
      <c r="B23" s="249"/>
      <c r="C23" s="249"/>
      <c r="D23" s="249"/>
      <c r="E23" s="249"/>
      <c r="F23" s="249"/>
      <c r="G23" s="249"/>
      <c r="H23" s="249"/>
    </row>
  </sheetData>
  <sheetProtection password="CC5E" sheet="1" objects="1" scenarios="1" formatCells="0" formatColumns="0" formatRows="0"/>
  <mergeCells count="6">
    <mergeCell ref="M1:N1"/>
    <mergeCell ref="B17:C17"/>
    <mergeCell ref="A3:B3"/>
    <mergeCell ref="L5:L10"/>
    <mergeCell ref="A11:B11"/>
    <mergeCell ref="A2:O2"/>
  </mergeCells>
  <pageMargins left="0.70866141732283472" right="0.70866141732283472" top="0.74803149606299213" bottom="0.74803149606299213" header="0.31496062992125984" footer="0.31496062992125984"/>
  <pageSetup paperSize="9" scale="40" orientation="landscape"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22" zoomScale="39" zoomScaleNormal="39" workbookViewId="0">
      <selection activeCell="D6" sqref="D6"/>
    </sheetView>
  </sheetViews>
  <sheetFormatPr defaultColWidth="55" defaultRowHeight="15"/>
  <cols>
    <col min="1" max="1" width="6" customWidth="1"/>
    <col min="2" max="2" width="50.28515625" customWidth="1"/>
    <col min="3" max="3" width="18.28515625" customWidth="1"/>
    <col min="4" max="4" width="9.85546875" customWidth="1"/>
    <col min="5" max="5" width="11.42578125" customWidth="1"/>
    <col min="6" max="6" width="16" customWidth="1"/>
    <col min="7" max="7" width="9" customWidth="1"/>
    <col min="8" max="8" width="11.7109375" customWidth="1"/>
    <col min="9" max="9" width="19" customWidth="1"/>
    <col min="10" max="10" width="29" customWidth="1"/>
    <col min="11" max="11" width="23.28515625" style="36" customWidth="1"/>
    <col min="12" max="12" width="21.28515625" customWidth="1"/>
    <col min="13" max="13" width="23.140625" customWidth="1"/>
    <col min="14" max="14" width="20.85546875" customWidth="1"/>
    <col min="15" max="15" width="16.28515625" customWidth="1"/>
  </cols>
  <sheetData>
    <row r="1" spans="1:16" s="166" customFormat="1" ht="35.25" customHeight="1">
      <c r="C1" s="167"/>
      <c r="L1" s="168"/>
      <c r="M1" s="373" t="s">
        <v>940</v>
      </c>
      <c r="N1" s="373"/>
      <c r="O1" s="373"/>
      <c r="P1" s="168"/>
    </row>
    <row r="2" spans="1:16" s="1" customFormat="1" ht="108" customHeight="1">
      <c r="A2" s="374" t="s">
        <v>941</v>
      </c>
      <c r="B2" s="374"/>
      <c r="C2" s="374"/>
      <c r="D2" s="374"/>
      <c r="E2" s="374"/>
      <c r="F2" s="374"/>
      <c r="G2" s="374"/>
      <c r="H2" s="374"/>
      <c r="I2" s="374"/>
      <c r="J2" s="374"/>
      <c r="K2" s="374"/>
      <c r="L2" s="374"/>
      <c r="M2" s="374"/>
      <c r="N2" s="374"/>
      <c r="O2" s="374"/>
      <c r="P2"/>
    </row>
    <row r="3" spans="1:16" s="1" customFormat="1" ht="46.5" customHeight="1">
      <c r="A3" s="375" t="s">
        <v>957</v>
      </c>
      <c r="B3" s="375"/>
      <c r="C3" s="375"/>
      <c r="D3" s="375"/>
      <c r="E3" s="375"/>
      <c r="F3" s="141"/>
      <c r="G3" s="33"/>
      <c r="H3" s="33"/>
      <c r="I3" s="33"/>
      <c r="J3" s="33"/>
      <c r="K3" s="10"/>
      <c r="L3"/>
      <c r="N3" s="17"/>
      <c r="P3"/>
    </row>
    <row r="4" spans="1:16" s="119" customFormat="1" ht="233.25" customHeight="1">
      <c r="A4" s="80" t="s">
        <v>11</v>
      </c>
      <c r="B4" s="81" t="s">
        <v>10</v>
      </c>
      <c r="C4" s="82" t="s">
        <v>225</v>
      </c>
      <c r="D4" s="85" t="s">
        <v>0</v>
      </c>
      <c r="E4" s="85" t="s">
        <v>925</v>
      </c>
      <c r="F4" s="85" t="s">
        <v>7</v>
      </c>
      <c r="G4" s="85" t="s">
        <v>8</v>
      </c>
      <c r="H4" s="85" t="s">
        <v>57</v>
      </c>
      <c r="I4" s="16" t="s">
        <v>883</v>
      </c>
      <c r="J4" s="16" t="s">
        <v>884</v>
      </c>
      <c r="K4" s="15" t="s">
        <v>885</v>
      </c>
      <c r="L4" s="15" t="s">
        <v>877</v>
      </c>
      <c r="M4" s="113" t="s">
        <v>886</v>
      </c>
      <c r="N4" s="85" t="s">
        <v>887</v>
      </c>
      <c r="O4" s="85" t="s">
        <v>59</v>
      </c>
    </row>
    <row r="5" spans="1:16" ht="33">
      <c r="A5" s="162" t="s">
        <v>724</v>
      </c>
      <c r="B5" s="175" t="s">
        <v>725</v>
      </c>
      <c r="C5" s="29">
        <v>9150</v>
      </c>
      <c r="D5" s="242"/>
      <c r="E5" s="242"/>
      <c r="F5" s="242"/>
      <c r="G5" s="242"/>
      <c r="H5" s="242"/>
      <c r="I5" s="111">
        <v>0.214</v>
      </c>
      <c r="J5" s="111">
        <v>7832.4</v>
      </c>
      <c r="K5" s="283"/>
      <c r="L5" s="273"/>
      <c r="M5" s="412"/>
      <c r="N5" s="274"/>
      <c r="O5" s="242"/>
    </row>
    <row r="6" spans="1:16" ht="44.25" customHeight="1">
      <c r="A6" s="162" t="s">
        <v>726</v>
      </c>
      <c r="B6" s="175" t="s">
        <v>727</v>
      </c>
      <c r="C6" s="29">
        <v>1000</v>
      </c>
      <c r="D6" s="242"/>
      <c r="E6" s="242"/>
      <c r="F6" s="242"/>
      <c r="G6" s="242"/>
      <c r="H6" s="242"/>
      <c r="I6" s="111">
        <v>0.24</v>
      </c>
      <c r="J6" s="111">
        <v>960</v>
      </c>
      <c r="K6" s="283"/>
      <c r="L6" s="273"/>
      <c r="M6" s="413"/>
      <c r="N6" s="274"/>
      <c r="O6" s="242"/>
    </row>
    <row r="7" spans="1:16" ht="99">
      <c r="A7" s="162" t="s">
        <v>728</v>
      </c>
      <c r="B7" s="180" t="s">
        <v>729</v>
      </c>
      <c r="C7" s="29">
        <v>6451</v>
      </c>
      <c r="D7" s="242"/>
      <c r="E7" s="242"/>
      <c r="F7" s="242"/>
      <c r="G7" s="242"/>
      <c r="H7" s="242"/>
      <c r="I7" s="111">
        <v>2.1000000000000001E-2</v>
      </c>
      <c r="J7" s="111">
        <v>541.88400000000001</v>
      </c>
      <c r="K7" s="283"/>
      <c r="L7" s="273"/>
      <c r="M7" s="413"/>
      <c r="N7" s="274"/>
      <c r="O7" s="242"/>
    </row>
    <row r="8" spans="1:16" ht="99">
      <c r="A8" s="162" t="s">
        <v>730</v>
      </c>
      <c r="B8" s="180" t="s">
        <v>731</v>
      </c>
      <c r="C8" s="29">
        <v>7000</v>
      </c>
      <c r="D8" s="242"/>
      <c r="E8" s="242"/>
      <c r="F8" s="242"/>
      <c r="G8" s="242"/>
      <c r="H8" s="242"/>
      <c r="I8" s="111">
        <v>1.268E-2</v>
      </c>
      <c r="J8" s="111">
        <v>355.04</v>
      </c>
      <c r="K8" s="283"/>
      <c r="L8" s="273"/>
      <c r="M8" s="413"/>
      <c r="N8" s="274"/>
      <c r="O8" s="242"/>
    </row>
    <row r="9" spans="1:16" ht="99">
      <c r="A9" s="162" t="s">
        <v>732</v>
      </c>
      <c r="B9" s="180" t="s">
        <v>734</v>
      </c>
      <c r="C9" s="29">
        <v>15000</v>
      </c>
      <c r="D9" s="242"/>
      <c r="E9" s="242"/>
      <c r="F9" s="242"/>
      <c r="G9" s="242"/>
      <c r="H9" s="242"/>
      <c r="I9" s="111">
        <v>0.03</v>
      </c>
      <c r="J9" s="111">
        <v>1800</v>
      </c>
      <c r="K9" s="283"/>
      <c r="L9" s="273"/>
      <c r="M9" s="413"/>
      <c r="N9" s="274"/>
      <c r="O9" s="242"/>
    </row>
    <row r="10" spans="1:16" ht="99">
      <c r="A10" s="162" t="s">
        <v>733</v>
      </c>
      <c r="B10" s="180" t="s">
        <v>736</v>
      </c>
      <c r="C10" s="29">
        <v>12000</v>
      </c>
      <c r="D10" s="242"/>
      <c r="E10" s="242"/>
      <c r="F10" s="242"/>
      <c r="G10" s="242"/>
      <c r="H10" s="242"/>
      <c r="I10" s="111">
        <v>1.9E-2</v>
      </c>
      <c r="J10" s="111">
        <v>912</v>
      </c>
      <c r="K10" s="283"/>
      <c r="L10" s="273"/>
      <c r="M10" s="413"/>
      <c r="N10" s="274"/>
      <c r="O10" s="242"/>
    </row>
    <row r="11" spans="1:16" ht="99">
      <c r="A11" s="162" t="s">
        <v>735</v>
      </c>
      <c r="B11" s="180" t="s">
        <v>738</v>
      </c>
      <c r="C11" s="29">
        <v>10000</v>
      </c>
      <c r="D11" s="242"/>
      <c r="E11" s="242"/>
      <c r="F11" s="242"/>
      <c r="G11" s="242"/>
      <c r="H11" s="242"/>
      <c r="I11" s="111">
        <v>2.5000000000000001E-2</v>
      </c>
      <c r="J11" s="111">
        <v>1000</v>
      </c>
      <c r="K11" s="283"/>
      <c r="L11" s="273"/>
      <c r="M11" s="413"/>
      <c r="N11" s="274"/>
      <c r="O11" s="242"/>
    </row>
    <row r="12" spans="1:16" ht="99">
      <c r="A12" s="162" t="s">
        <v>737</v>
      </c>
      <c r="B12" s="180" t="s">
        <v>740</v>
      </c>
      <c r="C12" s="29">
        <v>18000</v>
      </c>
      <c r="D12" s="242"/>
      <c r="E12" s="242"/>
      <c r="F12" s="242"/>
      <c r="G12" s="242"/>
      <c r="H12" s="242"/>
      <c r="I12" s="111">
        <v>3.3750000000000002E-2</v>
      </c>
      <c r="J12" s="111">
        <v>2430</v>
      </c>
      <c r="K12" s="283"/>
      <c r="L12" s="273"/>
      <c r="M12" s="413"/>
      <c r="N12" s="274"/>
      <c r="O12" s="242"/>
    </row>
    <row r="13" spans="1:16" ht="99">
      <c r="A13" s="162" t="s">
        <v>739</v>
      </c>
      <c r="B13" s="180" t="s">
        <v>742</v>
      </c>
      <c r="C13" s="29">
        <v>369000</v>
      </c>
      <c r="D13" s="242"/>
      <c r="E13" s="242"/>
      <c r="F13" s="242"/>
      <c r="G13" s="242"/>
      <c r="H13" s="242"/>
      <c r="I13" s="111">
        <v>3.5099999999999999E-2</v>
      </c>
      <c r="J13" s="111">
        <v>51807.6</v>
      </c>
      <c r="K13" s="283"/>
      <c r="L13" s="273"/>
      <c r="M13" s="413"/>
      <c r="N13" s="274"/>
      <c r="O13" s="242"/>
    </row>
    <row r="14" spans="1:16" ht="99">
      <c r="A14" s="162" t="s">
        <v>741</v>
      </c>
      <c r="B14" s="180" t="s">
        <v>744</v>
      </c>
      <c r="C14" s="29">
        <v>466000</v>
      </c>
      <c r="D14" s="242"/>
      <c r="E14" s="242"/>
      <c r="F14" s="242"/>
      <c r="G14" s="242"/>
      <c r="H14" s="242"/>
      <c r="I14" s="214">
        <v>3.9E-2</v>
      </c>
      <c r="J14" s="214">
        <f>C14*I14*4</f>
        <v>72696</v>
      </c>
      <c r="K14" s="283"/>
      <c r="L14" s="273"/>
      <c r="M14" s="413"/>
      <c r="N14" s="274"/>
      <c r="O14" s="242"/>
    </row>
    <row r="15" spans="1:16" ht="49.5">
      <c r="A15" s="162" t="s">
        <v>743</v>
      </c>
      <c r="B15" s="175" t="s">
        <v>746</v>
      </c>
      <c r="C15" s="29">
        <v>213910</v>
      </c>
      <c r="D15" s="242"/>
      <c r="E15" s="242"/>
      <c r="F15" s="261"/>
      <c r="G15" s="261"/>
      <c r="H15" s="261"/>
      <c r="I15" s="214">
        <v>4.1000000000000002E-2</v>
      </c>
      <c r="J15" s="214">
        <f t="shared" ref="J15:J16" si="0">C15*I15*4</f>
        <v>35081.24</v>
      </c>
      <c r="K15" s="283"/>
      <c r="L15" s="296"/>
      <c r="M15" s="413"/>
      <c r="N15" s="274"/>
      <c r="O15" s="242"/>
    </row>
    <row r="16" spans="1:16" ht="49.5">
      <c r="A16" s="162" t="s">
        <v>747</v>
      </c>
      <c r="B16" s="175" t="s">
        <v>748</v>
      </c>
      <c r="C16" s="29">
        <v>213910</v>
      </c>
      <c r="D16" s="242"/>
      <c r="E16" s="242"/>
      <c r="F16" s="261"/>
      <c r="G16" s="261"/>
      <c r="H16" s="261"/>
      <c r="I16" s="214">
        <v>4.1000000000000002E-2</v>
      </c>
      <c r="J16" s="214">
        <f t="shared" si="0"/>
        <v>35081.24</v>
      </c>
      <c r="K16" s="283"/>
      <c r="L16" s="273"/>
      <c r="M16" s="413"/>
      <c r="N16" s="274"/>
      <c r="O16" s="242"/>
    </row>
    <row r="17" spans="1:15" ht="49.5">
      <c r="A17" s="162" t="s">
        <v>749</v>
      </c>
      <c r="B17" s="175" t="s">
        <v>875</v>
      </c>
      <c r="C17" s="29">
        <v>86000</v>
      </c>
      <c r="D17" s="242"/>
      <c r="E17" s="242"/>
      <c r="F17" s="261"/>
      <c r="G17" s="261"/>
      <c r="H17" s="261"/>
      <c r="I17" s="111">
        <v>0.06</v>
      </c>
      <c r="J17" s="111">
        <v>20640</v>
      </c>
      <c r="K17" s="283"/>
      <c r="L17" s="296"/>
      <c r="M17" s="413"/>
      <c r="N17" s="274"/>
      <c r="O17" s="242"/>
    </row>
    <row r="18" spans="1:15" ht="49.5">
      <c r="A18" s="162" t="s">
        <v>750</v>
      </c>
      <c r="B18" s="175" t="s">
        <v>876</v>
      </c>
      <c r="C18" s="29">
        <v>86000</v>
      </c>
      <c r="D18" s="242"/>
      <c r="E18" s="242"/>
      <c r="F18" s="261"/>
      <c r="G18" s="261"/>
      <c r="H18" s="261"/>
      <c r="I18" s="111">
        <v>0.06</v>
      </c>
      <c r="J18" s="111">
        <v>20640</v>
      </c>
      <c r="K18" s="283"/>
      <c r="L18" s="273"/>
      <c r="M18" s="413"/>
      <c r="N18" s="274"/>
      <c r="O18" s="242"/>
    </row>
    <row r="19" spans="1:15" ht="58.5" customHeight="1">
      <c r="A19" s="162" t="s">
        <v>751</v>
      </c>
      <c r="B19" s="175" t="s">
        <v>752</v>
      </c>
      <c r="C19" s="29">
        <v>6287.5</v>
      </c>
      <c r="D19" s="242"/>
      <c r="E19" s="242"/>
      <c r="F19" s="254"/>
      <c r="G19" s="292"/>
      <c r="H19" s="292"/>
      <c r="I19" s="214">
        <v>0.04</v>
      </c>
      <c r="J19" s="214">
        <f t="shared" ref="J19:J20" si="1">C19*I19*4</f>
        <v>1006</v>
      </c>
      <c r="K19" s="283"/>
      <c r="L19" s="296"/>
      <c r="M19" s="413"/>
      <c r="N19" s="274"/>
      <c r="O19" s="242"/>
    </row>
    <row r="20" spans="1:15" ht="49.5">
      <c r="A20" s="162" t="s">
        <v>753</v>
      </c>
      <c r="B20" s="175" t="s">
        <v>754</v>
      </c>
      <c r="C20" s="29">
        <v>6288</v>
      </c>
      <c r="D20" s="242"/>
      <c r="E20" s="242"/>
      <c r="F20" s="254"/>
      <c r="G20" s="254"/>
      <c r="H20" s="292"/>
      <c r="I20" s="214">
        <v>0.04</v>
      </c>
      <c r="J20" s="214">
        <f t="shared" si="1"/>
        <v>1006.08</v>
      </c>
      <c r="K20" s="283"/>
      <c r="L20" s="296"/>
      <c r="M20" s="413"/>
      <c r="N20" s="274"/>
      <c r="O20" s="242"/>
    </row>
    <row r="21" spans="1:15" ht="148.5">
      <c r="A21" s="162" t="s">
        <v>755</v>
      </c>
      <c r="B21" s="175" t="s">
        <v>756</v>
      </c>
      <c r="C21" s="29">
        <v>44986</v>
      </c>
      <c r="D21" s="242"/>
      <c r="E21" s="242"/>
      <c r="F21" s="261"/>
      <c r="G21" s="261"/>
      <c r="H21" s="261"/>
      <c r="I21" s="214">
        <v>0.19</v>
      </c>
      <c r="J21" s="214">
        <f>C21*I21*4</f>
        <v>34189.360000000001</v>
      </c>
      <c r="K21" s="283"/>
      <c r="L21" s="273"/>
      <c r="M21" s="413"/>
      <c r="N21" s="274"/>
      <c r="O21" s="242"/>
    </row>
    <row r="22" spans="1:15" ht="148.5">
      <c r="A22" s="162" t="s">
        <v>757</v>
      </c>
      <c r="B22" s="175" t="s">
        <v>758</v>
      </c>
      <c r="C22" s="29">
        <v>44986</v>
      </c>
      <c r="D22" s="242"/>
      <c r="E22" s="242"/>
      <c r="F22" s="242"/>
      <c r="G22" s="242"/>
      <c r="H22" s="242"/>
      <c r="I22" s="214">
        <v>0.19</v>
      </c>
      <c r="J22" s="214">
        <f>C22*I22*4</f>
        <v>34189.360000000001</v>
      </c>
      <c r="K22" s="283"/>
      <c r="L22" s="273"/>
      <c r="M22" s="413"/>
      <c r="N22" s="274"/>
      <c r="O22" s="242"/>
    </row>
    <row r="23" spans="1:15" ht="49.5">
      <c r="A23" s="162" t="s">
        <v>745</v>
      </c>
      <c r="B23" s="175" t="s">
        <v>973</v>
      </c>
      <c r="C23" s="29">
        <v>4600</v>
      </c>
      <c r="D23" s="242"/>
      <c r="E23" s="242"/>
      <c r="F23" s="242"/>
      <c r="G23" s="242"/>
      <c r="H23" s="242"/>
      <c r="I23" s="111">
        <v>0.31</v>
      </c>
      <c r="J23" s="111">
        <v>5704</v>
      </c>
      <c r="K23" s="283"/>
      <c r="L23" s="273"/>
      <c r="M23" s="414"/>
      <c r="N23" s="274"/>
      <c r="O23" s="242"/>
    </row>
    <row r="24" spans="1:15" s="189" customFormat="1" ht="21">
      <c r="A24" s="417" t="s">
        <v>58</v>
      </c>
      <c r="B24" s="417"/>
      <c r="C24" s="115"/>
      <c r="D24" s="294"/>
      <c r="E24" s="294"/>
      <c r="F24" s="295"/>
      <c r="G24" s="295"/>
      <c r="H24" s="295"/>
      <c r="I24" s="194"/>
      <c r="J24" s="112">
        <f>SUM(J5:J23)</f>
        <v>327872.20399999997</v>
      </c>
      <c r="K24" s="282"/>
      <c r="L24" s="244"/>
      <c r="M24" s="298"/>
      <c r="N24" s="299">
        <v>100</v>
      </c>
      <c r="O24" s="282"/>
    </row>
    <row r="26" spans="1:15" ht="16.5">
      <c r="A26" s="1"/>
      <c r="B26" s="3" t="s">
        <v>137</v>
      </c>
      <c r="C26" s="27"/>
      <c r="D26" s="3"/>
      <c r="E26" s="3"/>
    </row>
    <row r="27" spans="1:15" ht="16.5">
      <c r="A27" s="231"/>
      <c r="B27" s="231"/>
      <c r="C27" s="235"/>
      <c r="D27" s="231"/>
      <c r="E27" s="231"/>
      <c r="F27" s="249"/>
      <c r="G27" s="249"/>
      <c r="H27" s="249"/>
      <c r="I27" s="249"/>
    </row>
    <row r="28" spans="1:15" ht="18">
      <c r="A28" s="249"/>
      <c r="B28" s="230" t="s">
        <v>1</v>
      </c>
      <c r="C28" s="231"/>
      <c r="D28" s="232"/>
      <c r="E28" s="232"/>
      <c r="F28" s="233"/>
      <c r="G28" s="233"/>
      <c r="H28" s="234"/>
      <c r="I28" s="234"/>
    </row>
    <row r="29" spans="1:15" ht="18">
      <c r="A29" s="249"/>
      <c r="B29" s="371" t="s">
        <v>2</v>
      </c>
      <c r="C29" s="371"/>
      <c r="D29" s="235"/>
      <c r="E29" s="235"/>
      <c r="F29" s="236" t="s">
        <v>3</v>
      </c>
      <c r="G29" s="230" t="s">
        <v>4</v>
      </c>
      <c r="H29" s="236" t="s">
        <v>5</v>
      </c>
      <c r="I29" s="234"/>
    </row>
    <row r="30" spans="1:15" ht="16.5">
      <c r="A30" s="249"/>
      <c r="B30" s="231"/>
      <c r="C30" s="231"/>
      <c r="D30" s="235"/>
      <c r="E30" s="235"/>
      <c r="F30" s="231"/>
      <c r="G30" s="231"/>
      <c r="H30" s="231"/>
      <c r="I30" s="231"/>
    </row>
    <row r="31" spans="1:15" ht="16.5">
      <c r="A31" s="249"/>
      <c r="B31" s="231" t="s">
        <v>9</v>
      </c>
      <c r="C31" s="231"/>
      <c r="D31" s="235"/>
      <c r="E31" s="235"/>
      <c r="F31" s="231"/>
      <c r="G31" s="231"/>
      <c r="H31" s="231"/>
      <c r="I31" s="231"/>
    </row>
    <row r="32" spans="1:15" ht="16.5">
      <c r="A32" s="249"/>
      <c r="B32" s="231"/>
      <c r="C32" s="231"/>
      <c r="D32" s="235"/>
      <c r="E32" s="235"/>
      <c r="F32" s="231"/>
      <c r="G32" s="231"/>
      <c r="H32" s="231"/>
      <c r="I32" s="231"/>
    </row>
    <row r="33" spans="1:9" ht="18">
      <c r="A33" s="249"/>
      <c r="B33" s="237" t="s">
        <v>6</v>
      </c>
      <c r="C33" s="231"/>
      <c r="D33" s="235"/>
      <c r="E33" s="235"/>
      <c r="F33" s="231"/>
      <c r="G33" s="231"/>
      <c r="H33" s="231"/>
      <c r="I33" s="231"/>
    </row>
    <row r="34" spans="1:9">
      <c r="A34" s="249"/>
      <c r="B34" s="249"/>
      <c r="C34" s="249"/>
      <c r="D34" s="249"/>
      <c r="E34" s="249"/>
      <c r="F34" s="249"/>
      <c r="G34" s="249"/>
      <c r="H34" s="249"/>
      <c r="I34" s="249"/>
    </row>
    <row r="35" spans="1:9">
      <c r="A35" s="249"/>
      <c r="B35" s="249"/>
      <c r="C35" s="249"/>
      <c r="D35" s="249"/>
      <c r="E35" s="249"/>
      <c r="F35" s="249"/>
      <c r="G35" s="249"/>
      <c r="H35" s="249"/>
      <c r="I35" s="249"/>
    </row>
  </sheetData>
  <sheetProtection password="CC5E" sheet="1" objects="1" scenarios="1" formatCells="0" formatColumns="0" formatRows="0"/>
  <mergeCells count="6">
    <mergeCell ref="M1:O1"/>
    <mergeCell ref="A2:O2"/>
    <mergeCell ref="M5:M23"/>
    <mergeCell ref="B29:C29"/>
    <mergeCell ref="A24:B24"/>
    <mergeCell ref="A3:E3"/>
  </mergeCells>
  <pageMargins left="0.19685039370078741" right="0.15748031496062992" top="0.55118110236220474" bottom="0.39370078740157483" header="0.31496062992125984" footer="0.31496062992125984"/>
  <pageSetup paperSize="9" scale="35" orientation="portrait"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zoomScale="51" zoomScaleNormal="51" zoomScaleSheetLayoutView="40" workbookViewId="0">
      <selection activeCell="D6" sqref="D6"/>
    </sheetView>
  </sheetViews>
  <sheetFormatPr defaultColWidth="55" defaultRowHeight="15"/>
  <cols>
    <col min="1" max="1" width="6" customWidth="1"/>
    <col min="2" max="2" width="83.42578125" customWidth="1"/>
    <col min="3" max="3" width="12.140625" customWidth="1"/>
    <col min="4" max="4" width="7.5703125" customWidth="1"/>
    <col min="5" max="5" width="9.28515625" customWidth="1"/>
    <col min="6" max="6" width="11.140625" customWidth="1"/>
    <col min="7" max="7" width="11" customWidth="1"/>
    <col min="8" max="8" width="11.7109375" customWidth="1"/>
    <col min="9" max="9" width="25.5703125" bestFit="1" customWidth="1"/>
    <col min="10" max="10" width="37.7109375" bestFit="1" customWidth="1"/>
    <col min="11" max="11" width="18.42578125" style="36" customWidth="1"/>
    <col min="12" max="12" width="17.42578125" customWidth="1"/>
    <col min="13" max="13" width="32.140625" bestFit="1" customWidth="1"/>
    <col min="14" max="14" width="17" customWidth="1"/>
    <col min="15" max="15" width="13.85546875" customWidth="1"/>
  </cols>
  <sheetData>
    <row r="1" spans="1:16" s="166" customFormat="1" ht="35.25" customHeight="1">
      <c r="C1" s="167"/>
      <c r="L1" s="168"/>
      <c r="M1" s="373" t="s">
        <v>940</v>
      </c>
      <c r="N1" s="373"/>
      <c r="O1" s="373"/>
      <c r="P1" s="168"/>
    </row>
    <row r="2" spans="1:16" s="1" customFormat="1" ht="108" customHeight="1">
      <c r="A2" s="374" t="s">
        <v>941</v>
      </c>
      <c r="B2" s="374"/>
      <c r="C2" s="374"/>
      <c r="D2" s="374"/>
      <c r="E2" s="374"/>
      <c r="F2" s="374"/>
      <c r="G2" s="374"/>
      <c r="H2" s="374"/>
      <c r="I2" s="374"/>
      <c r="J2" s="374"/>
      <c r="K2" s="374"/>
      <c r="L2" s="374"/>
      <c r="M2" s="374"/>
      <c r="N2" s="374"/>
      <c r="O2" s="374"/>
      <c r="P2"/>
    </row>
    <row r="3" spans="1:16" s="1" customFormat="1" ht="44.25" customHeight="1">
      <c r="A3" s="375" t="s">
        <v>955</v>
      </c>
      <c r="B3" s="375"/>
      <c r="C3" s="375"/>
      <c r="D3" s="375"/>
      <c r="E3" s="375"/>
      <c r="F3" s="375"/>
      <c r="G3" s="33"/>
      <c r="H3" s="33"/>
      <c r="I3" s="33"/>
      <c r="J3" s="33"/>
      <c r="K3" s="10"/>
      <c r="L3"/>
      <c r="N3" s="17"/>
      <c r="P3"/>
    </row>
    <row r="4" spans="1:16" s="119" customFormat="1" ht="273" customHeight="1">
      <c r="A4" s="80" t="s">
        <v>11</v>
      </c>
      <c r="B4" s="81" t="s">
        <v>10</v>
      </c>
      <c r="C4" s="82" t="s">
        <v>225</v>
      </c>
      <c r="D4" s="85" t="s">
        <v>0</v>
      </c>
      <c r="E4" s="85" t="s">
        <v>924</v>
      </c>
      <c r="F4" s="85" t="s">
        <v>7</v>
      </c>
      <c r="G4" s="85" t="s">
        <v>8</v>
      </c>
      <c r="H4" s="85" t="s">
        <v>57</v>
      </c>
      <c r="I4" s="16" t="s">
        <v>883</v>
      </c>
      <c r="J4" s="16" t="s">
        <v>884</v>
      </c>
      <c r="K4" s="15" t="s">
        <v>885</v>
      </c>
      <c r="L4" s="15" t="s">
        <v>877</v>
      </c>
      <c r="M4" s="113" t="s">
        <v>886</v>
      </c>
      <c r="N4" s="85" t="s">
        <v>887</v>
      </c>
      <c r="O4" s="85" t="s">
        <v>59</v>
      </c>
    </row>
    <row r="5" spans="1:16" ht="18">
      <c r="A5" s="193" t="s">
        <v>538</v>
      </c>
      <c r="B5" s="178" t="s">
        <v>540</v>
      </c>
      <c r="C5" s="82">
        <v>11</v>
      </c>
      <c r="D5" s="242"/>
      <c r="E5" s="242"/>
      <c r="F5" s="242"/>
      <c r="G5" s="242"/>
      <c r="H5" s="242"/>
      <c r="I5" s="111">
        <v>0.48</v>
      </c>
      <c r="J5" s="111">
        <v>21.119999999999997</v>
      </c>
      <c r="K5" s="283"/>
      <c r="L5" s="273"/>
      <c r="M5" s="412"/>
      <c r="N5" s="274"/>
      <c r="O5" s="242"/>
    </row>
    <row r="6" spans="1:16" ht="18">
      <c r="A6" s="193" t="s">
        <v>539</v>
      </c>
      <c r="B6" s="178" t="s">
        <v>541</v>
      </c>
      <c r="C6" s="82">
        <v>30</v>
      </c>
      <c r="D6" s="242"/>
      <c r="E6" s="242"/>
      <c r="F6" s="242"/>
      <c r="G6" s="242"/>
      <c r="H6" s="242"/>
      <c r="I6" s="111">
        <v>2.94</v>
      </c>
      <c r="J6" s="111">
        <v>352.8</v>
      </c>
      <c r="K6" s="283"/>
      <c r="L6" s="273"/>
      <c r="M6" s="413"/>
      <c r="N6" s="274"/>
      <c r="O6" s="242"/>
    </row>
    <row r="7" spans="1:16" ht="18">
      <c r="A7" s="193" t="s">
        <v>542</v>
      </c>
      <c r="B7" s="178" t="s">
        <v>543</v>
      </c>
      <c r="C7" s="82">
        <v>40</v>
      </c>
      <c r="D7" s="242"/>
      <c r="E7" s="242"/>
      <c r="F7" s="242"/>
      <c r="G7" s="242"/>
      <c r="H7" s="242"/>
      <c r="I7" s="111">
        <v>1.62</v>
      </c>
      <c r="J7" s="111">
        <v>259.20000000000005</v>
      </c>
      <c r="K7" s="283"/>
      <c r="L7" s="273"/>
      <c r="M7" s="413"/>
      <c r="N7" s="274"/>
      <c r="O7" s="242"/>
    </row>
    <row r="8" spans="1:16" ht="18">
      <c r="A8" s="193" t="s">
        <v>544</v>
      </c>
      <c r="B8" s="178" t="s">
        <v>546</v>
      </c>
      <c r="C8" s="82">
        <v>75</v>
      </c>
      <c r="D8" s="242"/>
      <c r="E8" s="242"/>
      <c r="F8" s="242"/>
      <c r="G8" s="242"/>
      <c r="H8" s="242"/>
      <c r="I8" s="111">
        <v>1.62</v>
      </c>
      <c r="J8" s="111">
        <v>486.00000000000006</v>
      </c>
      <c r="K8" s="283"/>
      <c r="L8" s="273"/>
      <c r="M8" s="413"/>
      <c r="N8" s="274"/>
      <c r="O8" s="242"/>
    </row>
    <row r="9" spans="1:16" ht="18">
      <c r="A9" s="193" t="s">
        <v>547</v>
      </c>
      <c r="B9" s="178" t="s">
        <v>549</v>
      </c>
      <c r="C9" s="82">
        <v>81</v>
      </c>
      <c r="D9" s="242"/>
      <c r="E9" s="242"/>
      <c r="F9" s="242"/>
      <c r="G9" s="242"/>
      <c r="H9" s="242"/>
      <c r="I9" s="111">
        <v>1.7</v>
      </c>
      <c r="J9" s="111">
        <v>550.79999999999995</v>
      </c>
      <c r="K9" s="283"/>
      <c r="L9" s="273"/>
      <c r="M9" s="413"/>
      <c r="N9" s="274"/>
      <c r="O9" s="242"/>
    </row>
    <row r="10" spans="1:16" ht="18">
      <c r="A10" s="193" t="s">
        <v>550</v>
      </c>
      <c r="B10" s="178" t="s">
        <v>551</v>
      </c>
      <c r="C10" s="82">
        <v>102</v>
      </c>
      <c r="D10" s="242"/>
      <c r="E10" s="242"/>
      <c r="F10" s="242"/>
      <c r="G10" s="242"/>
      <c r="H10" s="242"/>
      <c r="I10" s="111">
        <v>3.78</v>
      </c>
      <c r="J10" s="111">
        <v>1542.24</v>
      </c>
      <c r="K10" s="283"/>
      <c r="L10" s="273"/>
      <c r="M10" s="413"/>
      <c r="N10" s="274"/>
      <c r="O10" s="242"/>
    </row>
    <row r="11" spans="1:16" ht="18">
      <c r="A11" s="193" t="s">
        <v>545</v>
      </c>
      <c r="B11" s="180" t="s">
        <v>552</v>
      </c>
      <c r="C11" s="82">
        <v>54</v>
      </c>
      <c r="D11" s="242"/>
      <c r="E11" s="242"/>
      <c r="F11" s="242"/>
      <c r="G11" s="242"/>
      <c r="H11" s="242"/>
      <c r="I11" s="111">
        <v>13.92</v>
      </c>
      <c r="J11" s="111">
        <v>3006.72</v>
      </c>
      <c r="K11" s="283"/>
      <c r="L11" s="273"/>
      <c r="M11" s="413"/>
      <c r="N11" s="274"/>
      <c r="O11" s="242"/>
    </row>
    <row r="12" spans="1:16" ht="18">
      <c r="A12" s="193" t="s">
        <v>548</v>
      </c>
      <c r="B12" s="180" t="s">
        <v>553</v>
      </c>
      <c r="C12" s="82">
        <v>50</v>
      </c>
      <c r="D12" s="242"/>
      <c r="E12" s="242"/>
      <c r="F12" s="242"/>
      <c r="G12" s="242"/>
      <c r="H12" s="242"/>
      <c r="I12" s="111">
        <v>15.44</v>
      </c>
      <c r="J12" s="111">
        <v>3088</v>
      </c>
      <c r="K12" s="283"/>
      <c r="L12" s="273"/>
      <c r="M12" s="413"/>
      <c r="N12" s="274"/>
      <c r="O12" s="242"/>
    </row>
    <row r="13" spans="1:16" ht="18">
      <c r="A13" s="193" t="s">
        <v>554</v>
      </c>
      <c r="B13" s="180" t="s">
        <v>711</v>
      </c>
      <c r="C13" s="82">
        <v>21</v>
      </c>
      <c r="D13" s="242"/>
      <c r="E13" s="242"/>
      <c r="F13" s="242"/>
      <c r="G13" s="242"/>
      <c r="H13" s="242"/>
      <c r="I13" s="111">
        <v>3</v>
      </c>
      <c r="J13" s="111">
        <v>252</v>
      </c>
      <c r="K13" s="283"/>
      <c r="L13" s="273"/>
      <c r="M13" s="413"/>
      <c r="N13" s="274"/>
      <c r="O13" s="242"/>
    </row>
    <row r="14" spans="1:16" ht="18">
      <c r="A14" s="193" t="s">
        <v>555</v>
      </c>
      <c r="B14" s="180" t="s">
        <v>712</v>
      </c>
      <c r="C14" s="82">
        <v>12</v>
      </c>
      <c r="D14" s="242"/>
      <c r="E14" s="242"/>
      <c r="F14" s="242"/>
      <c r="G14" s="242"/>
      <c r="H14" s="242"/>
      <c r="I14" s="111">
        <v>4</v>
      </c>
      <c r="J14" s="111">
        <v>192</v>
      </c>
      <c r="K14" s="283"/>
      <c r="L14" s="273"/>
      <c r="M14" s="413"/>
      <c r="N14" s="274"/>
      <c r="O14" s="242"/>
    </row>
    <row r="15" spans="1:16" ht="18">
      <c r="A15" s="193" t="s">
        <v>556</v>
      </c>
      <c r="B15" s="180" t="s">
        <v>713</v>
      </c>
      <c r="C15" s="82">
        <v>37</v>
      </c>
      <c r="D15" s="242"/>
      <c r="E15" s="242"/>
      <c r="F15" s="261"/>
      <c r="G15" s="261"/>
      <c r="H15" s="261"/>
      <c r="I15" s="111">
        <v>3.54</v>
      </c>
      <c r="J15" s="111">
        <v>523.91999999999996</v>
      </c>
      <c r="K15" s="283"/>
      <c r="L15" s="296"/>
      <c r="M15" s="413"/>
      <c r="N15" s="274"/>
      <c r="O15" s="242"/>
    </row>
    <row r="16" spans="1:16" ht="18">
      <c r="A16" s="193" t="s">
        <v>557</v>
      </c>
      <c r="B16" s="180" t="s">
        <v>714</v>
      </c>
      <c r="C16" s="82">
        <v>29</v>
      </c>
      <c r="D16" s="242"/>
      <c r="E16" s="242"/>
      <c r="F16" s="261"/>
      <c r="G16" s="261"/>
      <c r="H16" s="261"/>
      <c r="I16" s="111">
        <v>7.29</v>
      </c>
      <c r="J16" s="111">
        <v>845.64</v>
      </c>
      <c r="K16" s="283"/>
      <c r="L16" s="273"/>
      <c r="M16" s="413"/>
      <c r="N16" s="274"/>
      <c r="O16" s="242"/>
    </row>
    <row r="17" spans="1:15" ht="18">
      <c r="A17" s="193" t="s">
        <v>558</v>
      </c>
      <c r="B17" s="180" t="s">
        <v>715</v>
      </c>
      <c r="C17" s="82">
        <v>13</v>
      </c>
      <c r="D17" s="242"/>
      <c r="E17" s="242"/>
      <c r="F17" s="261"/>
      <c r="G17" s="261"/>
      <c r="H17" s="261"/>
      <c r="I17" s="111">
        <v>6</v>
      </c>
      <c r="J17" s="111">
        <v>312</v>
      </c>
      <c r="K17" s="283"/>
      <c r="L17" s="296"/>
      <c r="M17" s="413"/>
      <c r="N17" s="274"/>
      <c r="O17" s="242"/>
    </row>
    <row r="18" spans="1:15" ht="18">
      <c r="A18" s="193" t="s">
        <v>559</v>
      </c>
      <c r="B18" s="180" t="s">
        <v>716</v>
      </c>
      <c r="C18" s="82">
        <v>1</v>
      </c>
      <c r="D18" s="242"/>
      <c r="E18" s="242"/>
      <c r="F18" s="261"/>
      <c r="G18" s="261"/>
      <c r="H18" s="261"/>
      <c r="I18" s="111">
        <v>14</v>
      </c>
      <c r="J18" s="111">
        <v>56</v>
      </c>
      <c r="K18" s="283"/>
      <c r="L18" s="273"/>
      <c r="M18" s="413"/>
      <c r="N18" s="274"/>
      <c r="O18" s="242"/>
    </row>
    <row r="19" spans="1:15" ht="18">
      <c r="A19" s="193" t="s">
        <v>560</v>
      </c>
      <c r="B19" s="180" t="s">
        <v>561</v>
      </c>
      <c r="C19" s="82">
        <v>3</v>
      </c>
      <c r="D19" s="242"/>
      <c r="E19" s="242"/>
      <c r="F19" s="254"/>
      <c r="G19" s="292"/>
      <c r="H19" s="292"/>
      <c r="I19" s="111">
        <v>33.799999999999997</v>
      </c>
      <c r="J19" s="111">
        <v>405.59999999999997</v>
      </c>
      <c r="K19" s="283"/>
      <c r="L19" s="296"/>
      <c r="M19" s="413"/>
      <c r="N19" s="274"/>
      <c r="O19" s="242"/>
    </row>
    <row r="20" spans="1:15" ht="18">
      <c r="A20" s="193" t="s">
        <v>562</v>
      </c>
      <c r="B20" s="180" t="s">
        <v>563</v>
      </c>
      <c r="C20" s="82">
        <v>10</v>
      </c>
      <c r="D20" s="242"/>
      <c r="E20" s="242"/>
      <c r="F20" s="254"/>
      <c r="G20" s="254"/>
      <c r="H20" s="292"/>
      <c r="I20" s="111">
        <v>6.4</v>
      </c>
      <c r="J20" s="111">
        <v>256</v>
      </c>
      <c r="K20" s="283"/>
      <c r="L20" s="296"/>
      <c r="M20" s="413"/>
      <c r="N20" s="274"/>
      <c r="O20" s="242"/>
    </row>
    <row r="21" spans="1:15" ht="18">
      <c r="A21" s="193" t="s">
        <v>564</v>
      </c>
      <c r="B21" s="180" t="s">
        <v>565</v>
      </c>
      <c r="C21" s="82">
        <v>10</v>
      </c>
      <c r="D21" s="242"/>
      <c r="E21" s="242"/>
      <c r="F21" s="261"/>
      <c r="G21" s="261"/>
      <c r="H21" s="261"/>
      <c r="I21" s="111">
        <v>2.2320000000000002</v>
      </c>
      <c r="J21" s="111">
        <v>89.28</v>
      </c>
      <c r="K21" s="283"/>
      <c r="L21" s="273"/>
      <c r="M21" s="413"/>
      <c r="N21" s="274"/>
      <c r="O21" s="242"/>
    </row>
    <row r="22" spans="1:15" ht="18">
      <c r="A22" s="193" t="s">
        <v>566</v>
      </c>
      <c r="B22" s="180" t="s">
        <v>568</v>
      </c>
      <c r="C22" s="82">
        <v>11</v>
      </c>
      <c r="D22" s="242"/>
      <c r="E22" s="242"/>
      <c r="F22" s="242"/>
      <c r="G22" s="242"/>
      <c r="H22" s="242"/>
      <c r="I22" s="111">
        <v>1.5089999999999999</v>
      </c>
      <c r="J22" s="111">
        <v>66.396000000000001</v>
      </c>
      <c r="K22" s="283"/>
      <c r="L22" s="273"/>
      <c r="M22" s="413"/>
      <c r="N22" s="274"/>
      <c r="O22" s="242"/>
    </row>
    <row r="23" spans="1:15" ht="18">
      <c r="A23" s="193" t="s">
        <v>567</v>
      </c>
      <c r="B23" s="178" t="s">
        <v>570</v>
      </c>
      <c r="C23" s="82">
        <v>14</v>
      </c>
      <c r="D23" s="242"/>
      <c r="E23" s="242"/>
      <c r="F23" s="242"/>
      <c r="G23" s="242"/>
      <c r="H23" s="242"/>
      <c r="I23" s="111">
        <v>8.4</v>
      </c>
      <c r="J23" s="111">
        <v>470.40000000000003</v>
      </c>
      <c r="K23" s="283"/>
      <c r="L23" s="273"/>
      <c r="M23" s="413"/>
      <c r="N23" s="274"/>
      <c r="O23" s="242"/>
    </row>
    <row r="24" spans="1:15" ht="18">
      <c r="A24" s="193" t="s">
        <v>569</v>
      </c>
      <c r="B24" s="178" t="s">
        <v>572</v>
      </c>
      <c r="C24" s="82">
        <v>31</v>
      </c>
      <c r="D24" s="242"/>
      <c r="E24" s="242"/>
      <c r="F24" s="242"/>
      <c r="G24" s="242"/>
      <c r="H24" s="242"/>
      <c r="I24" s="111">
        <v>8.8000000000000007</v>
      </c>
      <c r="J24" s="111">
        <v>1091.2</v>
      </c>
      <c r="K24" s="283"/>
      <c r="L24" s="273"/>
      <c r="M24" s="413"/>
      <c r="N24" s="274"/>
      <c r="O24" s="242"/>
    </row>
    <row r="25" spans="1:15" ht="18">
      <c r="A25" s="193" t="s">
        <v>571</v>
      </c>
      <c r="B25" s="178" t="s">
        <v>574</v>
      </c>
      <c r="C25" s="82">
        <v>11</v>
      </c>
      <c r="D25" s="242"/>
      <c r="E25" s="242"/>
      <c r="F25" s="242"/>
      <c r="G25" s="242"/>
      <c r="H25" s="242"/>
      <c r="I25" s="111">
        <v>13.2</v>
      </c>
      <c r="J25" s="111">
        <v>580.79999999999995</v>
      </c>
      <c r="K25" s="283"/>
      <c r="L25" s="273"/>
      <c r="M25" s="413"/>
      <c r="N25" s="274"/>
      <c r="O25" s="242"/>
    </row>
    <row r="26" spans="1:15" ht="18">
      <c r="A26" s="193" t="s">
        <v>575</v>
      </c>
      <c r="B26" s="178" t="s">
        <v>577</v>
      </c>
      <c r="C26" s="82">
        <v>8</v>
      </c>
      <c r="D26" s="242"/>
      <c r="E26" s="242"/>
      <c r="F26" s="242"/>
      <c r="G26" s="242"/>
      <c r="H26" s="242"/>
      <c r="I26" s="111">
        <v>3.875</v>
      </c>
      <c r="J26" s="111">
        <v>124</v>
      </c>
      <c r="K26" s="283"/>
      <c r="L26" s="273"/>
      <c r="M26" s="413"/>
      <c r="N26" s="274"/>
      <c r="O26" s="242"/>
    </row>
    <row r="27" spans="1:15" ht="18">
      <c r="A27" s="193" t="s">
        <v>573</v>
      </c>
      <c r="B27" s="178" t="s">
        <v>578</v>
      </c>
      <c r="C27" s="82">
        <v>1</v>
      </c>
      <c r="D27" s="242"/>
      <c r="E27" s="242"/>
      <c r="F27" s="242"/>
      <c r="G27" s="242"/>
      <c r="H27" s="242"/>
      <c r="I27" s="111">
        <v>5.2625000000000002</v>
      </c>
      <c r="J27" s="111">
        <v>21.05</v>
      </c>
      <c r="K27" s="283"/>
      <c r="L27" s="273"/>
      <c r="M27" s="413"/>
      <c r="N27" s="274"/>
      <c r="O27" s="242"/>
    </row>
    <row r="28" spans="1:15" ht="18">
      <c r="A28" s="193" t="s">
        <v>576</v>
      </c>
      <c r="B28" s="178" t="s">
        <v>580</v>
      </c>
      <c r="C28" s="116">
        <v>5</v>
      </c>
      <c r="D28" s="293"/>
      <c r="E28" s="293"/>
      <c r="F28" s="293"/>
      <c r="G28" s="293"/>
      <c r="H28" s="293"/>
      <c r="I28" s="111">
        <v>6.65</v>
      </c>
      <c r="J28" s="111">
        <v>133</v>
      </c>
      <c r="K28" s="283"/>
      <c r="L28" s="297"/>
      <c r="M28" s="413"/>
      <c r="N28" s="274"/>
      <c r="O28" s="242"/>
    </row>
    <row r="29" spans="1:15" ht="18">
      <c r="A29" s="193" t="s">
        <v>579</v>
      </c>
      <c r="B29" s="178" t="s">
        <v>582</v>
      </c>
      <c r="C29" s="116">
        <v>5</v>
      </c>
      <c r="D29" s="293"/>
      <c r="E29" s="293"/>
      <c r="F29" s="293"/>
      <c r="G29" s="293"/>
      <c r="H29" s="293"/>
      <c r="I29" s="111">
        <v>15</v>
      </c>
      <c r="J29" s="111">
        <v>300</v>
      </c>
      <c r="K29" s="283"/>
      <c r="L29" s="297"/>
      <c r="M29" s="413"/>
      <c r="N29" s="274"/>
      <c r="O29" s="242"/>
    </row>
    <row r="30" spans="1:15" ht="33">
      <c r="A30" s="193" t="s">
        <v>581</v>
      </c>
      <c r="B30" s="178" t="s">
        <v>584</v>
      </c>
      <c r="C30" s="116">
        <v>201</v>
      </c>
      <c r="D30" s="293"/>
      <c r="E30" s="293"/>
      <c r="F30" s="293"/>
      <c r="G30" s="293"/>
      <c r="H30" s="293"/>
      <c r="I30" s="111">
        <v>3.9</v>
      </c>
      <c r="J30" s="111">
        <v>3135.6</v>
      </c>
      <c r="K30" s="283"/>
      <c r="L30" s="297"/>
      <c r="M30" s="413"/>
      <c r="N30" s="274"/>
      <c r="O30" s="242"/>
    </row>
    <row r="31" spans="1:15" ht="18">
      <c r="A31" s="193" t="s">
        <v>585</v>
      </c>
      <c r="B31" s="178" t="s">
        <v>587</v>
      </c>
      <c r="C31" s="117">
        <v>106</v>
      </c>
      <c r="D31" s="293"/>
      <c r="E31" s="293"/>
      <c r="F31" s="293"/>
      <c r="G31" s="293"/>
      <c r="H31" s="293"/>
      <c r="I31" s="111">
        <v>0.495</v>
      </c>
      <c r="J31" s="111">
        <v>209.88</v>
      </c>
      <c r="K31" s="283"/>
      <c r="L31" s="297"/>
      <c r="M31" s="413"/>
      <c r="N31" s="274"/>
      <c r="O31" s="242"/>
    </row>
    <row r="32" spans="1:15" ht="18">
      <c r="A32" s="193" t="s">
        <v>588</v>
      </c>
      <c r="B32" s="178" t="s">
        <v>590</v>
      </c>
      <c r="C32" s="117">
        <v>118</v>
      </c>
      <c r="D32" s="293"/>
      <c r="E32" s="293"/>
      <c r="F32" s="293"/>
      <c r="G32" s="293"/>
      <c r="H32" s="293"/>
      <c r="I32" s="111">
        <v>1.38</v>
      </c>
      <c r="J32" s="111">
        <v>651.3599999999999</v>
      </c>
      <c r="K32" s="283"/>
      <c r="L32" s="297"/>
      <c r="M32" s="413"/>
      <c r="N32" s="274"/>
      <c r="O32" s="242"/>
    </row>
    <row r="33" spans="1:15" ht="18">
      <c r="A33" s="193" t="s">
        <v>591</v>
      </c>
      <c r="B33" s="178" t="s">
        <v>592</v>
      </c>
      <c r="C33" s="117">
        <v>3</v>
      </c>
      <c r="D33" s="293"/>
      <c r="E33" s="293"/>
      <c r="F33" s="293"/>
      <c r="G33" s="293"/>
      <c r="H33" s="293"/>
      <c r="I33" s="111">
        <v>0.495</v>
      </c>
      <c r="J33" s="111">
        <v>5.9399999999999995</v>
      </c>
      <c r="K33" s="283"/>
      <c r="L33" s="297"/>
      <c r="M33" s="413"/>
      <c r="N33" s="274"/>
      <c r="O33" s="242"/>
    </row>
    <row r="34" spans="1:15" ht="18">
      <c r="A34" s="193" t="s">
        <v>593</v>
      </c>
      <c r="B34" s="178" t="s">
        <v>594</v>
      </c>
      <c r="C34" s="117">
        <v>5</v>
      </c>
      <c r="D34" s="293"/>
      <c r="E34" s="293"/>
      <c r="F34" s="293"/>
      <c r="G34" s="293"/>
      <c r="H34" s="293"/>
      <c r="I34" s="111">
        <v>33</v>
      </c>
      <c r="J34" s="111">
        <v>660</v>
      </c>
      <c r="K34" s="283"/>
      <c r="L34" s="297"/>
      <c r="M34" s="413"/>
      <c r="N34" s="274"/>
      <c r="O34" s="242"/>
    </row>
    <row r="35" spans="1:15" ht="18">
      <c r="A35" s="193" t="s">
        <v>583</v>
      </c>
      <c r="B35" s="178" t="s">
        <v>596</v>
      </c>
      <c r="C35" s="117">
        <v>41</v>
      </c>
      <c r="D35" s="293"/>
      <c r="E35" s="293"/>
      <c r="F35" s="293"/>
      <c r="G35" s="293"/>
      <c r="H35" s="293"/>
      <c r="I35" s="111">
        <v>35</v>
      </c>
      <c r="J35" s="111">
        <v>5740</v>
      </c>
      <c r="K35" s="283"/>
      <c r="L35" s="297"/>
      <c r="M35" s="413"/>
      <c r="N35" s="274"/>
      <c r="O35" s="242"/>
    </row>
    <row r="36" spans="1:15" ht="18">
      <c r="A36" s="193" t="s">
        <v>597</v>
      </c>
      <c r="B36" s="178" t="s">
        <v>599</v>
      </c>
      <c r="C36" s="116">
        <v>12</v>
      </c>
      <c r="D36" s="293"/>
      <c r="E36" s="293"/>
      <c r="F36" s="293"/>
      <c r="G36" s="293"/>
      <c r="H36" s="293"/>
      <c r="I36" s="111">
        <v>27</v>
      </c>
      <c r="J36" s="111">
        <v>1296</v>
      </c>
      <c r="K36" s="283"/>
      <c r="L36" s="297"/>
      <c r="M36" s="413"/>
      <c r="N36" s="274"/>
      <c r="O36" s="242"/>
    </row>
    <row r="37" spans="1:15" ht="18">
      <c r="A37" s="193" t="s">
        <v>600</v>
      </c>
      <c r="B37" s="178" t="s">
        <v>602</v>
      </c>
      <c r="C37" s="116">
        <v>11</v>
      </c>
      <c r="D37" s="293"/>
      <c r="E37" s="293"/>
      <c r="F37" s="293"/>
      <c r="G37" s="293"/>
      <c r="H37" s="293"/>
      <c r="I37" s="111">
        <v>30</v>
      </c>
      <c r="J37" s="111">
        <v>1320</v>
      </c>
      <c r="K37" s="283"/>
      <c r="L37" s="297"/>
      <c r="M37" s="413"/>
      <c r="N37" s="274"/>
      <c r="O37" s="242"/>
    </row>
    <row r="38" spans="1:15" ht="18">
      <c r="A38" s="193" t="s">
        <v>603</v>
      </c>
      <c r="B38" s="178" t="s">
        <v>605</v>
      </c>
      <c r="C38" s="116">
        <v>15</v>
      </c>
      <c r="D38" s="293"/>
      <c r="E38" s="293"/>
      <c r="F38" s="293"/>
      <c r="G38" s="293"/>
      <c r="H38" s="293"/>
      <c r="I38" s="111">
        <v>112.4</v>
      </c>
      <c r="J38" s="111">
        <v>6744</v>
      </c>
      <c r="K38" s="283"/>
      <c r="L38" s="297"/>
      <c r="M38" s="413"/>
      <c r="N38" s="274"/>
      <c r="O38" s="242"/>
    </row>
    <row r="39" spans="1:15" ht="18">
      <c r="A39" s="193" t="s">
        <v>606</v>
      </c>
      <c r="B39" s="178" t="s">
        <v>608</v>
      </c>
      <c r="C39" s="116">
        <v>3</v>
      </c>
      <c r="D39" s="293"/>
      <c r="E39" s="293"/>
      <c r="F39" s="293"/>
      <c r="G39" s="293"/>
      <c r="H39" s="293"/>
      <c r="I39" s="111">
        <v>34</v>
      </c>
      <c r="J39" s="111">
        <v>408</v>
      </c>
      <c r="K39" s="283"/>
      <c r="L39" s="297"/>
      <c r="M39" s="413"/>
      <c r="N39" s="274"/>
      <c r="O39" s="242"/>
    </row>
    <row r="40" spans="1:15" ht="18">
      <c r="A40" s="193" t="s">
        <v>586</v>
      </c>
      <c r="B40" s="178" t="s">
        <v>609</v>
      </c>
      <c r="C40" s="116">
        <v>10</v>
      </c>
      <c r="D40" s="293"/>
      <c r="E40" s="293"/>
      <c r="F40" s="293"/>
      <c r="G40" s="293"/>
      <c r="H40" s="293"/>
      <c r="I40" s="111">
        <v>49</v>
      </c>
      <c r="J40" s="111">
        <v>1960</v>
      </c>
      <c r="K40" s="283"/>
      <c r="L40" s="297"/>
      <c r="M40" s="413"/>
      <c r="N40" s="274"/>
      <c r="O40" s="242"/>
    </row>
    <row r="41" spans="1:15" ht="18">
      <c r="A41" s="193" t="s">
        <v>589</v>
      </c>
      <c r="B41" s="180" t="s">
        <v>610</v>
      </c>
      <c r="C41" s="118">
        <v>4</v>
      </c>
      <c r="D41" s="286"/>
      <c r="E41" s="286"/>
      <c r="F41" s="286"/>
      <c r="G41" s="286"/>
      <c r="H41" s="286"/>
      <c r="I41" s="111">
        <v>680</v>
      </c>
      <c r="J41" s="111">
        <v>10880</v>
      </c>
      <c r="K41" s="283"/>
      <c r="L41" s="273"/>
      <c r="M41" s="413"/>
      <c r="N41" s="274"/>
      <c r="O41" s="242"/>
    </row>
    <row r="42" spans="1:15" ht="18">
      <c r="A42" s="193" t="s">
        <v>595</v>
      </c>
      <c r="B42" s="180" t="s">
        <v>612</v>
      </c>
      <c r="C42" s="82">
        <v>300</v>
      </c>
      <c r="D42" s="242"/>
      <c r="E42" s="242"/>
      <c r="F42" s="242"/>
      <c r="G42" s="242"/>
      <c r="H42" s="242"/>
      <c r="I42" s="111">
        <v>1.02</v>
      </c>
      <c r="J42" s="111">
        <v>1224</v>
      </c>
      <c r="K42" s="283"/>
      <c r="L42" s="273"/>
      <c r="M42" s="413"/>
      <c r="N42" s="274"/>
      <c r="O42" s="242"/>
    </row>
    <row r="43" spans="1:15" ht="18">
      <c r="A43" s="193" t="s">
        <v>598</v>
      </c>
      <c r="B43" s="180" t="s">
        <v>717</v>
      </c>
      <c r="C43" s="82">
        <v>22</v>
      </c>
      <c r="D43" s="242"/>
      <c r="E43" s="242"/>
      <c r="F43" s="242"/>
      <c r="G43" s="242"/>
      <c r="H43" s="242"/>
      <c r="I43" s="111">
        <v>3.4</v>
      </c>
      <c r="J43" s="111">
        <v>299.2</v>
      </c>
      <c r="K43" s="283"/>
      <c r="L43" s="273"/>
      <c r="M43" s="413"/>
      <c r="N43" s="274"/>
      <c r="O43" s="242"/>
    </row>
    <row r="44" spans="1:15" ht="18">
      <c r="A44" s="193" t="s">
        <v>601</v>
      </c>
      <c r="B44" s="180" t="s">
        <v>718</v>
      </c>
      <c r="C44" s="82">
        <v>52</v>
      </c>
      <c r="D44" s="242"/>
      <c r="E44" s="242"/>
      <c r="F44" s="242"/>
      <c r="G44" s="242"/>
      <c r="H44" s="242"/>
      <c r="I44" s="111">
        <v>2.9</v>
      </c>
      <c r="J44" s="111">
        <v>603.19999999999993</v>
      </c>
      <c r="K44" s="283"/>
      <c r="L44" s="273"/>
      <c r="M44" s="413"/>
      <c r="N44" s="274"/>
      <c r="O44" s="242"/>
    </row>
    <row r="45" spans="1:15" ht="18">
      <c r="A45" s="193" t="s">
        <v>604</v>
      </c>
      <c r="B45" s="180" t="s">
        <v>719</v>
      </c>
      <c r="C45" s="82">
        <v>71</v>
      </c>
      <c r="D45" s="242"/>
      <c r="E45" s="242"/>
      <c r="F45" s="242"/>
      <c r="G45" s="242"/>
      <c r="H45" s="242"/>
      <c r="I45" s="111">
        <v>5</v>
      </c>
      <c r="J45" s="111">
        <v>1420</v>
      </c>
      <c r="K45" s="283"/>
      <c r="L45" s="273"/>
      <c r="M45" s="413"/>
      <c r="N45" s="274"/>
      <c r="O45" s="242"/>
    </row>
    <row r="46" spans="1:15" ht="18">
      <c r="A46" s="193" t="s">
        <v>607</v>
      </c>
      <c r="B46" s="180" t="s">
        <v>720</v>
      </c>
      <c r="C46" s="82">
        <v>37</v>
      </c>
      <c r="D46" s="242"/>
      <c r="E46" s="242"/>
      <c r="F46" s="242"/>
      <c r="G46" s="242"/>
      <c r="H46" s="242"/>
      <c r="I46" s="111">
        <v>5.3239999999999998</v>
      </c>
      <c r="J46" s="111">
        <v>787.952</v>
      </c>
      <c r="K46" s="283"/>
      <c r="L46" s="273"/>
      <c r="M46" s="413"/>
      <c r="N46" s="274"/>
      <c r="O46" s="242"/>
    </row>
    <row r="47" spans="1:15" ht="18">
      <c r="A47" s="193" t="s">
        <v>611</v>
      </c>
      <c r="B47" s="180" t="s">
        <v>721</v>
      </c>
      <c r="C47" s="82">
        <v>37</v>
      </c>
      <c r="D47" s="242"/>
      <c r="E47" s="242"/>
      <c r="F47" s="242"/>
      <c r="G47" s="242"/>
      <c r="H47" s="242"/>
      <c r="I47" s="111">
        <v>12.4</v>
      </c>
      <c r="J47" s="111">
        <v>1835.2</v>
      </c>
      <c r="K47" s="283"/>
      <c r="L47" s="273"/>
      <c r="M47" s="413"/>
      <c r="N47" s="274"/>
      <c r="O47" s="242"/>
    </row>
    <row r="48" spans="1:15" ht="18">
      <c r="A48" s="193" t="s">
        <v>613</v>
      </c>
      <c r="B48" s="180" t="s">
        <v>722</v>
      </c>
      <c r="C48" s="82">
        <v>50</v>
      </c>
      <c r="D48" s="242"/>
      <c r="E48" s="242"/>
      <c r="F48" s="242"/>
      <c r="G48" s="242"/>
      <c r="H48" s="242"/>
      <c r="I48" s="111">
        <v>11.5</v>
      </c>
      <c r="J48" s="111">
        <v>2300</v>
      </c>
      <c r="K48" s="283"/>
      <c r="L48" s="273"/>
      <c r="M48" s="413"/>
      <c r="N48" s="274"/>
      <c r="O48" s="242"/>
    </row>
    <row r="49" spans="1:15" ht="18">
      <c r="A49" s="193" t="s">
        <v>614</v>
      </c>
      <c r="B49" s="180" t="s">
        <v>723</v>
      </c>
      <c r="C49" s="82">
        <v>6</v>
      </c>
      <c r="D49" s="242"/>
      <c r="E49" s="242"/>
      <c r="F49" s="242"/>
      <c r="G49" s="242"/>
      <c r="H49" s="242"/>
      <c r="I49" s="111">
        <v>29.024999999999999</v>
      </c>
      <c r="J49" s="111">
        <v>696.59999999999991</v>
      </c>
      <c r="K49" s="283"/>
      <c r="L49" s="273"/>
      <c r="M49" s="413"/>
      <c r="N49" s="274"/>
      <c r="O49" s="242"/>
    </row>
    <row r="50" spans="1:15" ht="18">
      <c r="A50" s="193" t="s">
        <v>615</v>
      </c>
      <c r="B50" s="180" t="s">
        <v>621</v>
      </c>
      <c r="C50" s="82">
        <v>1</v>
      </c>
      <c r="D50" s="242"/>
      <c r="E50" s="242"/>
      <c r="F50" s="242"/>
      <c r="G50" s="242"/>
      <c r="H50" s="242"/>
      <c r="I50" s="111">
        <v>8.1</v>
      </c>
      <c r="J50" s="111">
        <v>32.4</v>
      </c>
      <c r="K50" s="283"/>
      <c r="L50" s="273"/>
      <c r="M50" s="413"/>
      <c r="N50" s="274"/>
      <c r="O50" s="242"/>
    </row>
    <row r="51" spans="1:15" ht="18">
      <c r="A51" s="193" t="s">
        <v>616</v>
      </c>
      <c r="B51" s="180" t="s">
        <v>623</v>
      </c>
      <c r="C51" s="82">
        <v>3</v>
      </c>
      <c r="D51" s="242"/>
      <c r="E51" s="242"/>
      <c r="F51" s="242"/>
      <c r="G51" s="242"/>
      <c r="H51" s="242"/>
      <c r="I51" s="111">
        <v>0.28000000000000003</v>
      </c>
      <c r="J51" s="111">
        <v>3.3600000000000003</v>
      </c>
      <c r="K51" s="283"/>
      <c r="L51" s="273"/>
      <c r="M51" s="413"/>
      <c r="N51" s="274"/>
      <c r="O51" s="242"/>
    </row>
    <row r="52" spans="1:15" ht="18">
      <c r="A52" s="193" t="s">
        <v>617</v>
      </c>
      <c r="B52" s="180" t="s">
        <v>625</v>
      </c>
      <c r="C52" s="82">
        <v>3</v>
      </c>
      <c r="D52" s="242"/>
      <c r="E52" s="242"/>
      <c r="F52" s="242"/>
      <c r="G52" s="242"/>
      <c r="H52" s="242"/>
      <c r="I52" s="111">
        <v>1.86</v>
      </c>
      <c r="J52" s="111">
        <v>22.32</v>
      </c>
      <c r="K52" s="283"/>
      <c r="L52" s="273"/>
      <c r="M52" s="413"/>
      <c r="N52" s="274"/>
      <c r="O52" s="242"/>
    </row>
    <row r="53" spans="1:15" ht="18">
      <c r="A53" s="193" t="s">
        <v>618</v>
      </c>
      <c r="B53" s="178" t="s">
        <v>627</v>
      </c>
      <c r="C53" s="82">
        <v>1</v>
      </c>
      <c r="D53" s="242"/>
      <c r="E53" s="242"/>
      <c r="F53" s="242"/>
      <c r="G53" s="242"/>
      <c r="H53" s="242"/>
      <c r="I53" s="111">
        <v>34.6</v>
      </c>
      <c r="J53" s="111">
        <v>138.4</v>
      </c>
      <c r="K53" s="283"/>
      <c r="L53" s="273"/>
      <c r="M53" s="413"/>
      <c r="N53" s="274"/>
      <c r="O53" s="242"/>
    </row>
    <row r="54" spans="1:15" ht="18">
      <c r="A54" s="193" t="s">
        <v>619</v>
      </c>
      <c r="B54" s="178" t="s">
        <v>628</v>
      </c>
      <c r="C54" s="82">
        <v>10</v>
      </c>
      <c r="D54" s="242"/>
      <c r="E54" s="242"/>
      <c r="F54" s="242"/>
      <c r="G54" s="242"/>
      <c r="H54" s="242"/>
      <c r="I54" s="111">
        <v>4.75</v>
      </c>
      <c r="J54" s="111">
        <v>190</v>
      </c>
      <c r="K54" s="283"/>
      <c r="L54" s="273"/>
      <c r="M54" s="413"/>
      <c r="N54" s="274"/>
      <c r="O54" s="242"/>
    </row>
    <row r="55" spans="1:15" ht="18">
      <c r="A55" s="193" t="s">
        <v>629</v>
      </c>
      <c r="B55" s="178" t="s">
        <v>631</v>
      </c>
      <c r="C55" s="82">
        <v>25</v>
      </c>
      <c r="D55" s="242"/>
      <c r="E55" s="242"/>
      <c r="F55" s="242"/>
      <c r="G55" s="242"/>
      <c r="H55" s="242"/>
      <c r="I55" s="111">
        <v>6.79</v>
      </c>
      <c r="J55" s="111">
        <v>679</v>
      </c>
      <c r="K55" s="283"/>
      <c r="L55" s="273"/>
      <c r="M55" s="413"/>
      <c r="N55" s="274"/>
      <c r="O55" s="242"/>
    </row>
    <row r="56" spans="1:15" ht="18">
      <c r="A56" s="193" t="s">
        <v>620</v>
      </c>
      <c r="B56" s="178" t="s">
        <v>633</v>
      </c>
      <c r="C56" s="82">
        <v>20</v>
      </c>
      <c r="D56" s="242"/>
      <c r="E56" s="242"/>
      <c r="F56" s="242"/>
      <c r="G56" s="242"/>
      <c r="H56" s="242"/>
      <c r="I56" s="111">
        <v>13</v>
      </c>
      <c r="J56" s="111">
        <v>1040</v>
      </c>
      <c r="K56" s="283"/>
      <c r="L56" s="273"/>
      <c r="M56" s="413"/>
      <c r="N56" s="274"/>
      <c r="O56" s="242"/>
    </row>
    <row r="57" spans="1:15" ht="18">
      <c r="A57" s="193" t="s">
        <v>634</v>
      </c>
      <c r="B57" s="178" t="s">
        <v>636</v>
      </c>
      <c r="C57" s="82">
        <v>13</v>
      </c>
      <c r="D57" s="242"/>
      <c r="E57" s="242"/>
      <c r="F57" s="242"/>
      <c r="G57" s="242"/>
      <c r="H57" s="242"/>
      <c r="I57" s="111">
        <v>5.17</v>
      </c>
      <c r="J57" s="111">
        <v>268.83999999999997</v>
      </c>
      <c r="K57" s="283"/>
      <c r="L57" s="273"/>
      <c r="M57" s="413"/>
      <c r="N57" s="274"/>
      <c r="O57" s="242"/>
    </row>
    <row r="58" spans="1:15" ht="18">
      <c r="A58" s="193" t="s">
        <v>637</v>
      </c>
      <c r="B58" s="178" t="s">
        <v>639</v>
      </c>
      <c r="C58" s="82">
        <v>26</v>
      </c>
      <c r="D58" s="242"/>
      <c r="E58" s="242"/>
      <c r="F58" s="242"/>
      <c r="G58" s="242"/>
      <c r="H58" s="242"/>
      <c r="I58" s="111">
        <v>4.87</v>
      </c>
      <c r="J58" s="111">
        <v>506.48</v>
      </c>
      <c r="K58" s="283"/>
      <c r="L58" s="273"/>
      <c r="M58" s="413"/>
      <c r="N58" s="274"/>
      <c r="O58" s="242"/>
    </row>
    <row r="59" spans="1:15" ht="18">
      <c r="A59" s="193" t="s">
        <v>640</v>
      </c>
      <c r="B59" s="178" t="s">
        <v>642</v>
      </c>
      <c r="C59" s="82">
        <v>11</v>
      </c>
      <c r="D59" s="242"/>
      <c r="E59" s="242"/>
      <c r="F59" s="242"/>
      <c r="G59" s="242"/>
      <c r="H59" s="242"/>
      <c r="I59" s="111">
        <v>3.0990000000000002</v>
      </c>
      <c r="J59" s="111">
        <v>136.35599999999999</v>
      </c>
      <c r="K59" s="283"/>
      <c r="L59" s="273"/>
      <c r="M59" s="413"/>
      <c r="N59" s="274"/>
      <c r="O59" s="242"/>
    </row>
    <row r="60" spans="1:15" ht="18">
      <c r="A60" s="193" t="s">
        <v>643</v>
      </c>
      <c r="B60" s="178" t="s">
        <v>645</v>
      </c>
      <c r="C60" s="82">
        <v>13</v>
      </c>
      <c r="D60" s="242"/>
      <c r="E60" s="242"/>
      <c r="F60" s="242"/>
      <c r="G60" s="242"/>
      <c r="H60" s="242"/>
      <c r="I60" s="111">
        <v>18</v>
      </c>
      <c r="J60" s="111">
        <v>936</v>
      </c>
      <c r="K60" s="283"/>
      <c r="L60" s="273"/>
      <c r="M60" s="413"/>
      <c r="N60" s="274"/>
      <c r="O60" s="242"/>
    </row>
    <row r="61" spans="1:15" ht="18">
      <c r="A61" s="193" t="s">
        <v>646</v>
      </c>
      <c r="B61" s="178" t="s">
        <v>648</v>
      </c>
      <c r="C61" s="82">
        <v>2</v>
      </c>
      <c r="D61" s="242"/>
      <c r="E61" s="242"/>
      <c r="F61" s="242"/>
      <c r="G61" s="242"/>
      <c r="H61" s="242"/>
      <c r="I61" s="111">
        <v>6.77</v>
      </c>
      <c r="J61" s="111">
        <v>54.16</v>
      </c>
      <c r="K61" s="283"/>
      <c r="L61" s="273"/>
      <c r="M61" s="413"/>
      <c r="N61" s="274"/>
      <c r="O61" s="242"/>
    </row>
    <row r="62" spans="1:15" ht="18">
      <c r="A62" s="193" t="s">
        <v>649</v>
      </c>
      <c r="B62" s="178" t="s">
        <v>651</v>
      </c>
      <c r="C62" s="82">
        <v>4</v>
      </c>
      <c r="D62" s="242"/>
      <c r="E62" s="242"/>
      <c r="F62" s="242"/>
      <c r="G62" s="242"/>
      <c r="H62" s="242"/>
      <c r="I62" s="111">
        <v>5.6</v>
      </c>
      <c r="J62" s="111">
        <v>89.6</v>
      </c>
      <c r="K62" s="283"/>
      <c r="L62" s="273"/>
      <c r="M62" s="413"/>
      <c r="N62" s="274"/>
      <c r="O62" s="242"/>
    </row>
    <row r="63" spans="1:15" ht="18">
      <c r="A63" s="193" t="s">
        <v>652</v>
      </c>
      <c r="B63" s="178" t="s">
        <v>654</v>
      </c>
      <c r="C63" s="82">
        <v>5</v>
      </c>
      <c r="D63" s="242"/>
      <c r="E63" s="242"/>
      <c r="F63" s="242"/>
      <c r="G63" s="242"/>
      <c r="H63" s="242"/>
      <c r="I63" s="111">
        <v>3.9</v>
      </c>
      <c r="J63" s="111">
        <v>78</v>
      </c>
      <c r="K63" s="283"/>
      <c r="L63" s="273"/>
      <c r="M63" s="413"/>
      <c r="N63" s="274"/>
      <c r="O63" s="242"/>
    </row>
    <row r="64" spans="1:15" ht="18">
      <c r="A64" s="193" t="s">
        <v>655</v>
      </c>
      <c r="B64" s="178" t="s">
        <v>657</v>
      </c>
      <c r="C64" s="82">
        <v>4</v>
      </c>
      <c r="D64" s="242"/>
      <c r="E64" s="242"/>
      <c r="F64" s="242"/>
      <c r="G64" s="242"/>
      <c r="H64" s="242"/>
      <c r="I64" s="111">
        <v>5.64</v>
      </c>
      <c r="J64" s="111">
        <v>90.24</v>
      </c>
      <c r="K64" s="283"/>
      <c r="L64" s="273"/>
      <c r="M64" s="413"/>
      <c r="N64" s="274"/>
      <c r="O64" s="242"/>
    </row>
    <row r="65" spans="1:15" ht="18">
      <c r="A65" s="193" t="s">
        <v>658</v>
      </c>
      <c r="B65" s="178" t="s">
        <v>659</v>
      </c>
      <c r="C65" s="82">
        <v>9</v>
      </c>
      <c r="D65" s="242"/>
      <c r="E65" s="242"/>
      <c r="F65" s="242"/>
      <c r="G65" s="242"/>
      <c r="H65" s="242"/>
      <c r="I65" s="111">
        <v>7.46</v>
      </c>
      <c r="J65" s="111">
        <v>268.56</v>
      </c>
      <c r="K65" s="283"/>
      <c r="L65" s="273"/>
      <c r="M65" s="413"/>
      <c r="N65" s="274"/>
      <c r="O65" s="242"/>
    </row>
    <row r="66" spans="1:15" ht="18">
      <c r="A66" s="193" t="s">
        <v>660</v>
      </c>
      <c r="B66" s="178" t="s">
        <v>661</v>
      </c>
      <c r="C66" s="82">
        <v>5</v>
      </c>
      <c r="D66" s="242"/>
      <c r="E66" s="242"/>
      <c r="F66" s="242"/>
      <c r="G66" s="242"/>
      <c r="H66" s="242"/>
      <c r="I66" s="111">
        <v>11.8</v>
      </c>
      <c r="J66" s="111">
        <v>236</v>
      </c>
      <c r="K66" s="283"/>
      <c r="L66" s="273"/>
      <c r="M66" s="413"/>
      <c r="N66" s="274"/>
      <c r="O66" s="242"/>
    </row>
    <row r="67" spans="1:15" ht="18">
      <c r="A67" s="193" t="s">
        <v>662</v>
      </c>
      <c r="B67" s="178" t="s">
        <v>663</v>
      </c>
      <c r="C67" s="82">
        <v>10</v>
      </c>
      <c r="D67" s="242"/>
      <c r="E67" s="242"/>
      <c r="F67" s="242"/>
      <c r="G67" s="242"/>
      <c r="H67" s="242"/>
      <c r="I67" s="111">
        <v>9</v>
      </c>
      <c r="J67" s="111">
        <v>360</v>
      </c>
      <c r="K67" s="283"/>
      <c r="L67" s="273"/>
      <c r="M67" s="413"/>
      <c r="N67" s="274"/>
      <c r="O67" s="242"/>
    </row>
    <row r="68" spans="1:15" ht="18">
      <c r="A68" s="193" t="s">
        <v>664</v>
      </c>
      <c r="B68" s="178" t="s">
        <v>665</v>
      </c>
      <c r="C68" s="82">
        <v>5</v>
      </c>
      <c r="D68" s="242"/>
      <c r="E68" s="242"/>
      <c r="F68" s="242"/>
      <c r="G68" s="242"/>
      <c r="H68" s="242"/>
      <c r="I68" s="111">
        <v>9.8000000000000007</v>
      </c>
      <c r="J68" s="111">
        <v>196</v>
      </c>
      <c r="K68" s="283"/>
      <c r="L68" s="273"/>
      <c r="M68" s="413"/>
      <c r="N68" s="274"/>
      <c r="O68" s="242"/>
    </row>
    <row r="69" spans="1:15" ht="18">
      <c r="A69" s="193" t="s">
        <v>666</v>
      </c>
      <c r="B69" s="178" t="s">
        <v>918</v>
      </c>
      <c r="C69" s="82">
        <v>20</v>
      </c>
      <c r="D69" s="242"/>
      <c r="E69" s="242"/>
      <c r="F69" s="242"/>
      <c r="G69" s="242"/>
      <c r="H69" s="242"/>
      <c r="I69" s="111">
        <v>15.98</v>
      </c>
      <c r="J69" s="111">
        <v>1278.4000000000001</v>
      </c>
      <c r="K69" s="283"/>
      <c r="L69" s="273"/>
      <c r="M69" s="413"/>
      <c r="N69" s="274"/>
      <c r="O69" s="242"/>
    </row>
    <row r="70" spans="1:15" ht="18">
      <c r="A70" s="193" t="s">
        <v>667</v>
      </c>
      <c r="B70" s="178" t="s">
        <v>919</v>
      </c>
      <c r="C70" s="82">
        <v>10</v>
      </c>
      <c r="D70" s="242"/>
      <c r="E70" s="242"/>
      <c r="F70" s="242"/>
      <c r="G70" s="242"/>
      <c r="H70" s="242"/>
      <c r="I70" s="111">
        <v>16.89</v>
      </c>
      <c r="J70" s="111">
        <v>675.6</v>
      </c>
      <c r="K70" s="283"/>
      <c r="L70" s="273"/>
      <c r="M70" s="413"/>
      <c r="N70" s="274"/>
      <c r="O70" s="242"/>
    </row>
    <row r="71" spans="1:15" ht="18">
      <c r="A71" s="193" t="s">
        <v>668</v>
      </c>
      <c r="B71" s="178" t="s">
        <v>920</v>
      </c>
      <c r="C71" s="82">
        <v>5</v>
      </c>
      <c r="D71" s="242"/>
      <c r="E71" s="242"/>
      <c r="F71" s="242"/>
      <c r="G71" s="242"/>
      <c r="H71" s="242"/>
      <c r="I71" s="111">
        <v>14</v>
      </c>
      <c r="J71" s="111">
        <v>280</v>
      </c>
      <c r="K71" s="283"/>
      <c r="L71" s="273"/>
      <c r="M71" s="413"/>
      <c r="N71" s="274"/>
      <c r="O71" s="242"/>
    </row>
    <row r="72" spans="1:15" ht="18">
      <c r="A72" s="193" t="s">
        <v>669</v>
      </c>
      <c r="B72" s="178" t="s">
        <v>670</v>
      </c>
      <c r="C72" s="82">
        <v>5</v>
      </c>
      <c r="D72" s="242"/>
      <c r="E72" s="242"/>
      <c r="F72" s="242"/>
      <c r="G72" s="242"/>
      <c r="H72" s="242"/>
      <c r="I72" s="111">
        <v>29</v>
      </c>
      <c r="J72" s="111">
        <v>580</v>
      </c>
      <c r="K72" s="283"/>
      <c r="L72" s="273"/>
      <c r="M72" s="413"/>
      <c r="N72" s="274"/>
      <c r="O72" s="242"/>
    </row>
    <row r="73" spans="1:15" ht="18">
      <c r="A73" s="193" t="s">
        <v>622</v>
      </c>
      <c r="B73" s="178" t="s">
        <v>671</v>
      </c>
      <c r="C73" s="82">
        <v>5</v>
      </c>
      <c r="D73" s="242"/>
      <c r="E73" s="242"/>
      <c r="F73" s="242"/>
      <c r="G73" s="242"/>
      <c r="H73" s="242"/>
      <c r="I73" s="111">
        <v>70</v>
      </c>
      <c r="J73" s="111">
        <v>1400</v>
      </c>
      <c r="K73" s="283"/>
      <c r="L73" s="273"/>
      <c r="M73" s="413"/>
      <c r="N73" s="274"/>
      <c r="O73" s="242"/>
    </row>
    <row r="74" spans="1:15" ht="18">
      <c r="A74" s="193" t="s">
        <v>672</v>
      </c>
      <c r="B74" s="178" t="s">
        <v>673</v>
      </c>
      <c r="C74" s="82">
        <v>10</v>
      </c>
      <c r="D74" s="242"/>
      <c r="E74" s="242"/>
      <c r="F74" s="242"/>
      <c r="G74" s="242"/>
      <c r="H74" s="242"/>
      <c r="I74" s="111">
        <v>4.9000000000000004</v>
      </c>
      <c r="J74" s="111">
        <v>196</v>
      </c>
      <c r="K74" s="283"/>
      <c r="L74" s="273"/>
      <c r="M74" s="413"/>
      <c r="N74" s="274"/>
      <c r="O74" s="242"/>
    </row>
    <row r="75" spans="1:15" ht="18">
      <c r="A75" s="193" t="s">
        <v>674</v>
      </c>
      <c r="B75" s="178" t="s">
        <v>675</v>
      </c>
      <c r="C75" s="82">
        <v>10</v>
      </c>
      <c r="D75" s="242"/>
      <c r="E75" s="242"/>
      <c r="F75" s="242"/>
      <c r="G75" s="242"/>
      <c r="H75" s="242"/>
      <c r="I75" s="111">
        <v>4.32</v>
      </c>
      <c r="J75" s="111">
        <v>172.8</v>
      </c>
      <c r="K75" s="283"/>
      <c r="L75" s="273"/>
      <c r="M75" s="413"/>
      <c r="N75" s="274"/>
      <c r="O75" s="242"/>
    </row>
    <row r="76" spans="1:15" ht="18">
      <c r="A76" s="193" t="s">
        <v>624</v>
      </c>
      <c r="B76" s="178" t="s">
        <v>676</v>
      </c>
      <c r="C76" s="82">
        <v>13</v>
      </c>
      <c r="D76" s="242"/>
      <c r="E76" s="242"/>
      <c r="F76" s="242"/>
      <c r="G76" s="242"/>
      <c r="H76" s="242"/>
      <c r="I76" s="111">
        <v>6.4</v>
      </c>
      <c r="J76" s="111">
        <v>332.8</v>
      </c>
      <c r="K76" s="283"/>
      <c r="L76" s="273"/>
      <c r="M76" s="413"/>
      <c r="N76" s="274"/>
      <c r="O76" s="242"/>
    </row>
    <row r="77" spans="1:15" ht="18">
      <c r="A77" s="193" t="s">
        <v>677</v>
      </c>
      <c r="B77" s="178" t="s">
        <v>678</v>
      </c>
      <c r="C77" s="82">
        <v>15</v>
      </c>
      <c r="D77" s="242"/>
      <c r="E77" s="242"/>
      <c r="F77" s="242"/>
      <c r="G77" s="242"/>
      <c r="H77" s="242"/>
      <c r="I77" s="111">
        <v>15</v>
      </c>
      <c r="J77" s="111">
        <v>900</v>
      </c>
      <c r="K77" s="283"/>
      <c r="L77" s="273"/>
      <c r="M77" s="413"/>
      <c r="N77" s="274"/>
      <c r="O77" s="242"/>
    </row>
    <row r="78" spans="1:15" ht="18">
      <c r="A78" s="193" t="s">
        <v>626</v>
      </c>
      <c r="B78" s="178" t="s">
        <v>679</v>
      </c>
      <c r="C78" s="82">
        <v>20</v>
      </c>
      <c r="D78" s="242"/>
      <c r="E78" s="242"/>
      <c r="F78" s="242"/>
      <c r="G78" s="242"/>
      <c r="H78" s="242"/>
      <c r="I78" s="111">
        <v>7.66</v>
      </c>
      <c r="J78" s="111">
        <v>612.79999999999995</v>
      </c>
      <c r="K78" s="283"/>
      <c r="L78" s="273"/>
      <c r="M78" s="413"/>
      <c r="N78" s="274"/>
      <c r="O78" s="242"/>
    </row>
    <row r="79" spans="1:15" ht="18">
      <c r="A79" s="193" t="s">
        <v>630</v>
      </c>
      <c r="B79" s="178" t="s">
        <v>680</v>
      </c>
      <c r="C79" s="82">
        <v>20</v>
      </c>
      <c r="D79" s="242"/>
      <c r="E79" s="242"/>
      <c r="F79" s="242"/>
      <c r="G79" s="242"/>
      <c r="H79" s="242"/>
      <c r="I79" s="111">
        <v>7.66</v>
      </c>
      <c r="J79" s="111">
        <v>612.79999999999995</v>
      </c>
      <c r="K79" s="283"/>
      <c r="L79" s="273"/>
      <c r="M79" s="413"/>
      <c r="N79" s="274"/>
      <c r="O79" s="242"/>
    </row>
    <row r="80" spans="1:15" ht="18">
      <c r="A80" s="193" t="s">
        <v>681</v>
      </c>
      <c r="B80" s="178" t="s">
        <v>682</v>
      </c>
      <c r="C80" s="82">
        <v>30</v>
      </c>
      <c r="D80" s="242"/>
      <c r="E80" s="242"/>
      <c r="F80" s="242"/>
      <c r="G80" s="242"/>
      <c r="H80" s="242"/>
      <c r="I80" s="111">
        <v>7.96</v>
      </c>
      <c r="J80" s="111">
        <v>955.2</v>
      </c>
      <c r="K80" s="283"/>
      <c r="L80" s="273"/>
      <c r="M80" s="413"/>
      <c r="N80" s="274"/>
      <c r="O80" s="242"/>
    </row>
    <row r="81" spans="1:15" ht="18">
      <c r="A81" s="193" t="s">
        <v>632</v>
      </c>
      <c r="B81" s="178" t="s">
        <v>683</v>
      </c>
      <c r="C81" s="82">
        <v>5050</v>
      </c>
      <c r="D81" s="242"/>
      <c r="E81" s="242"/>
      <c r="F81" s="242"/>
      <c r="G81" s="242"/>
      <c r="H81" s="242"/>
      <c r="I81" s="111">
        <v>0.02</v>
      </c>
      <c r="J81" s="111">
        <v>404</v>
      </c>
      <c r="K81" s="283"/>
      <c r="L81" s="273"/>
      <c r="M81" s="413"/>
      <c r="N81" s="274"/>
      <c r="O81" s="242"/>
    </row>
    <row r="82" spans="1:15" ht="18">
      <c r="A82" s="193" t="s">
        <v>635</v>
      </c>
      <c r="B82" s="178" t="s">
        <v>684</v>
      </c>
      <c r="C82" s="82">
        <v>12052</v>
      </c>
      <c r="D82" s="242"/>
      <c r="E82" s="242"/>
      <c r="F82" s="242"/>
      <c r="G82" s="242"/>
      <c r="H82" s="242"/>
      <c r="I82" s="111">
        <v>0.02</v>
      </c>
      <c r="J82" s="111">
        <v>964.16</v>
      </c>
      <c r="K82" s="283"/>
      <c r="L82" s="273"/>
      <c r="M82" s="413"/>
      <c r="N82" s="274"/>
      <c r="O82" s="242"/>
    </row>
    <row r="83" spans="1:15" ht="18">
      <c r="A83" s="193" t="s">
        <v>638</v>
      </c>
      <c r="B83" s="178" t="s">
        <v>685</v>
      </c>
      <c r="C83" s="82">
        <v>30</v>
      </c>
      <c r="D83" s="242"/>
      <c r="E83" s="242"/>
      <c r="F83" s="242"/>
      <c r="G83" s="242"/>
      <c r="H83" s="242"/>
      <c r="I83" s="111">
        <v>5.6000000000000001E-2</v>
      </c>
      <c r="J83" s="111">
        <v>6.72</v>
      </c>
      <c r="K83" s="283"/>
      <c r="L83" s="273"/>
      <c r="M83" s="413"/>
      <c r="N83" s="274"/>
      <c r="O83" s="242"/>
    </row>
    <row r="84" spans="1:15" ht="18">
      <c r="A84" s="193" t="s">
        <v>641</v>
      </c>
      <c r="B84" s="178" t="s">
        <v>686</v>
      </c>
      <c r="C84" s="82">
        <v>6010</v>
      </c>
      <c r="D84" s="242"/>
      <c r="E84" s="242"/>
      <c r="F84" s="242"/>
      <c r="G84" s="242"/>
      <c r="H84" s="242"/>
      <c r="I84" s="111">
        <v>0.1</v>
      </c>
      <c r="J84" s="111">
        <v>2404</v>
      </c>
      <c r="K84" s="283"/>
      <c r="L84" s="273"/>
      <c r="M84" s="413"/>
      <c r="N84" s="274"/>
      <c r="O84" s="242"/>
    </row>
    <row r="85" spans="1:15" ht="18">
      <c r="A85" s="193" t="s">
        <v>644</v>
      </c>
      <c r="B85" s="178" t="s">
        <v>687</v>
      </c>
      <c r="C85" s="82">
        <v>200</v>
      </c>
      <c r="D85" s="242"/>
      <c r="E85" s="242"/>
      <c r="F85" s="242"/>
      <c r="G85" s="242"/>
      <c r="H85" s="242"/>
      <c r="I85" s="111">
        <v>0.66</v>
      </c>
      <c r="J85" s="111">
        <v>528</v>
      </c>
      <c r="K85" s="283"/>
      <c r="L85" s="273"/>
      <c r="M85" s="413"/>
      <c r="N85" s="274"/>
      <c r="O85" s="242"/>
    </row>
    <row r="86" spans="1:15" ht="33">
      <c r="A86" s="193" t="s">
        <v>688</v>
      </c>
      <c r="B86" s="178" t="s">
        <v>689</v>
      </c>
      <c r="C86" s="82">
        <v>100</v>
      </c>
      <c r="D86" s="242"/>
      <c r="E86" s="242"/>
      <c r="F86" s="242"/>
      <c r="G86" s="242"/>
      <c r="H86" s="242"/>
      <c r="I86" s="111">
        <v>1.55</v>
      </c>
      <c r="J86" s="111">
        <v>620</v>
      </c>
      <c r="K86" s="283"/>
      <c r="L86" s="273"/>
      <c r="M86" s="413"/>
      <c r="N86" s="274"/>
      <c r="O86" s="242"/>
    </row>
    <row r="87" spans="1:15" ht="33">
      <c r="A87" s="193" t="s">
        <v>690</v>
      </c>
      <c r="B87" s="178" t="s">
        <v>691</v>
      </c>
      <c r="C87" s="82">
        <v>250</v>
      </c>
      <c r="D87" s="242"/>
      <c r="E87" s="242"/>
      <c r="F87" s="242"/>
      <c r="G87" s="242"/>
      <c r="H87" s="242"/>
      <c r="I87" s="111">
        <v>0.28000000000000003</v>
      </c>
      <c r="J87" s="111">
        <v>280</v>
      </c>
      <c r="K87" s="283"/>
      <c r="L87" s="273"/>
      <c r="M87" s="413"/>
      <c r="N87" s="274"/>
      <c r="O87" s="242"/>
    </row>
    <row r="88" spans="1:15" ht="18">
      <c r="A88" s="193" t="s">
        <v>692</v>
      </c>
      <c r="B88" s="178" t="s">
        <v>693</v>
      </c>
      <c r="C88" s="82">
        <v>50</v>
      </c>
      <c r="D88" s="242"/>
      <c r="E88" s="242"/>
      <c r="F88" s="242"/>
      <c r="G88" s="242"/>
      <c r="H88" s="242"/>
      <c r="I88" s="111">
        <v>3.5999999999999997E-2</v>
      </c>
      <c r="J88" s="111">
        <v>7.1999999999999993</v>
      </c>
      <c r="K88" s="283"/>
      <c r="L88" s="273"/>
      <c r="M88" s="413"/>
      <c r="N88" s="274"/>
      <c r="O88" s="242"/>
    </row>
    <row r="89" spans="1:15" ht="18">
      <c r="A89" s="193" t="s">
        <v>694</v>
      </c>
      <c r="B89" s="178" t="s">
        <v>695</v>
      </c>
      <c r="C89" s="82">
        <v>3</v>
      </c>
      <c r="D89" s="242"/>
      <c r="E89" s="242"/>
      <c r="F89" s="242"/>
      <c r="G89" s="242"/>
      <c r="H89" s="242"/>
      <c r="I89" s="111">
        <v>7.4999999999999997E-2</v>
      </c>
      <c r="J89" s="111">
        <v>0.89999999999999991</v>
      </c>
      <c r="K89" s="283"/>
      <c r="L89" s="273"/>
      <c r="M89" s="413"/>
      <c r="N89" s="274"/>
      <c r="O89" s="242"/>
    </row>
    <row r="90" spans="1:15" ht="33">
      <c r="A90" s="193" t="s">
        <v>647</v>
      </c>
      <c r="B90" s="178" t="s">
        <v>956</v>
      </c>
      <c r="C90" s="82">
        <v>122</v>
      </c>
      <c r="D90" s="242"/>
      <c r="E90" s="242"/>
      <c r="F90" s="242"/>
      <c r="G90" s="242"/>
      <c r="H90" s="242"/>
      <c r="I90" s="111">
        <v>5</v>
      </c>
      <c r="J90" s="111">
        <v>2440</v>
      </c>
      <c r="K90" s="283"/>
      <c r="L90" s="273"/>
      <c r="M90" s="413"/>
      <c r="N90" s="274"/>
      <c r="O90" s="242"/>
    </row>
    <row r="91" spans="1:15" ht="33">
      <c r="A91" s="193" t="s">
        <v>650</v>
      </c>
      <c r="B91" s="178" t="s">
        <v>696</v>
      </c>
      <c r="C91" s="82">
        <v>112</v>
      </c>
      <c r="D91" s="242"/>
      <c r="E91" s="242"/>
      <c r="F91" s="242"/>
      <c r="G91" s="242"/>
      <c r="H91" s="242"/>
      <c r="I91" s="111">
        <v>4.25</v>
      </c>
      <c r="J91" s="111">
        <v>1904</v>
      </c>
      <c r="K91" s="283"/>
      <c r="L91" s="273"/>
      <c r="M91" s="413"/>
      <c r="N91" s="274"/>
      <c r="O91" s="242"/>
    </row>
    <row r="92" spans="1:15" ht="18">
      <c r="A92" s="193" t="s">
        <v>697</v>
      </c>
      <c r="B92" s="178" t="s">
        <v>698</v>
      </c>
      <c r="C92" s="82">
        <v>20</v>
      </c>
      <c r="D92" s="242"/>
      <c r="E92" s="242"/>
      <c r="F92" s="242"/>
      <c r="G92" s="242"/>
      <c r="H92" s="242"/>
      <c r="I92" s="111">
        <v>15.9</v>
      </c>
      <c r="J92" s="111">
        <v>1272</v>
      </c>
      <c r="K92" s="283"/>
      <c r="L92" s="273"/>
      <c r="M92" s="413"/>
      <c r="N92" s="274"/>
      <c r="O92" s="242"/>
    </row>
    <row r="93" spans="1:15" ht="18">
      <c r="A93" s="193" t="s">
        <v>699</v>
      </c>
      <c r="B93" s="178" t="s">
        <v>700</v>
      </c>
      <c r="C93" s="82">
        <v>20</v>
      </c>
      <c r="D93" s="242"/>
      <c r="E93" s="242"/>
      <c r="F93" s="242"/>
      <c r="G93" s="242"/>
      <c r="H93" s="242"/>
      <c r="I93" s="111">
        <v>25</v>
      </c>
      <c r="J93" s="111">
        <v>2000</v>
      </c>
      <c r="K93" s="283"/>
      <c r="L93" s="273"/>
      <c r="M93" s="413"/>
      <c r="N93" s="274"/>
      <c r="O93" s="242"/>
    </row>
    <row r="94" spans="1:15" ht="33">
      <c r="A94" s="193" t="s">
        <v>701</v>
      </c>
      <c r="B94" s="178" t="s">
        <v>702</v>
      </c>
      <c r="C94" s="82">
        <v>20</v>
      </c>
      <c r="D94" s="242"/>
      <c r="E94" s="242"/>
      <c r="F94" s="242"/>
      <c r="G94" s="242"/>
      <c r="H94" s="242"/>
      <c r="I94" s="111">
        <v>10.45</v>
      </c>
      <c r="J94" s="111">
        <v>836</v>
      </c>
      <c r="K94" s="283"/>
      <c r="L94" s="273"/>
      <c r="M94" s="413"/>
      <c r="N94" s="274"/>
      <c r="O94" s="242"/>
    </row>
    <row r="95" spans="1:15" ht="18">
      <c r="A95" s="193" t="s">
        <v>703</v>
      </c>
      <c r="B95" s="178" t="s">
        <v>704</v>
      </c>
      <c r="C95" s="82">
        <v>2250</v>
      </c>
      <c r="D95" s="242"/>
      <c r="E95" s="242"/>
      <c r="F95" s="242"/>
      <c r="G95" s="242"/>
      <c r="H95" s="242"/>
      <c r="I95" s="111">
        <v>0.33</v>
      </c>
      <c r="J95" s="111">
        <v>2970</v>
      </c>
      <c r="K95" s="283"/>
      <c r="L95" s="273"/>
      <c r="M95" s="413"/>
      <c r="N95" s="274"/>
      <c r="O95" s="242"/>
    </row>
    <row r="96" spans="1:15" ht="18">
      <c r="A96" s="193" t="s">
        <v>705</v>
      </c>
      <c r="B96" s="178" t="s">
        <v>706</v>
      </c>
      <c r="C96" s="82">
        <v>150</v>
      </c>
      <c r="D96" s="242"/>
      <c r="E96" s="242"/>
      <c r="F96" s="242"/>
      <c r="G96" s="242"/>
      <c r="H96" s="242"/>
      <c r="I96" s="111">
        <v>0.33</v>
      </c>
      <c r="J96" s="111">
        <v>198</v>
      </c>
      <c r="K96" s="283"/>
      <c r="L96" s="273"/>
      <c r="M96" s="413"/>
      <c r="N96" s="274"/>
      <c r="O96" s="242"/>
    </row>
    <row r="97" spans="1:15" ht="18">
      <c r="A97" s="193" t="s">
        <v>653</v>
      </c>
      <c r="B97" s="178" t="s">
        <v>707</v>
      </c>
      <c r="C97" s="82">
        <v>200</v>
      </c>
      <c r="D97" s="242"/>
      <c r="E97" s="242"/>
      <c r="F97" s="242"/>
      <c r="G97" s="242"/>
      <c r="H97" s="242"/>
      <c r="I97" s="111">
        <v>0.33</v>
      </c>
      <c r="J97" s="111">
        <v>264</v>
      </c>
      <c r="K97" s="283"/>
      <c r="L97" s="273"/>
      <c r="M97" s="413"/>
      <c r="N97" s="274"/>
      <c r="O97" s="242"/>
    </row>
    <row r="98" spans="1:15" ht="18">
      <c r="A98" s="193" t="s">
        <v>708</v>
      </c>
      <c r="B98" s="178" t="s">
        <v>709</v>
      </c>
      <c r="C98" s="82">
        <v>100</v>
      </c>
      <c r="D98" s="242"/>
      <c r="E98" s="242"/>
      <c r="F98" s="242"/>
      <c r="G98" s="242"/>
      <c r="H98" s="242"/>
      <c r="I98" s="111">
        <v>0.33</v>
      </c>
      <c r="J98" s="111">
        <v>132</v>
      </c>
      <c r="K98" s="283"/>
      <c r="L98" s="273"/>
      <c r="M98" s="413"/>
      <c r="N98" s="274"/>
      <c r="O98" s="242"/>
    </row>
    <row r="99" spans="1:15" ht="18">
      <c r="A99" s="193" t="s">
        <v>656</v>
      </c>
      <c r="B99" s="178" t="s">
        <v>710</v>
      </c>
      <c r="C99" s="82">
        <v>10</v>
      </c>
      <c r="D99" s="242"/>
      <c r="E99" s="242"/>
      <c r="F99" s="242"/>
      <c r="G99" s="242"/>
      <c r="H99" s="242"/>
      <c r="I99" s="111">
        <v>0.86</v>
      </c>
      <c r="J99" s="111">
        <v>34.4</v>
      </c>
      <c r="K99" s="283"/>
      <c r="L99" s="273"/>
      <c r="M99" s="414"/>
      <c r="N99" s="274"/>
      <c r="O99" s="242"/>
    </row>
    <row r="100" spans="1:15" s="189" customFormat="1" ht="37.5" customHeight="1">
      <c r="A100" s="417" t="s">
        <v>58</v>
      </c>
      <c r="B100" s="417"/>
      <c r="C100" s="115"/>
      <c r="D100" s="294"/>
      <c r="E100" s="294"/>
      <c r="F100" s="295"/>
      <c r="G100" s="295"/>
      <c r="H100" s="295"/>
      <c r="I100" s="115"/>
      <c r="J100" s="112">
        <v>87790.593999999983</v>
      </c>
      <c r="K100" s="244"/>
      <c r="L100" s="298"/>
      <c r="M100" s="299">
        <v>100</v>
      </c>
      <c r="N100" s="282"/>
      <c r="O100" s="282"/>
    </row>
    <row r="102" spans="1:15" ht="16.5">
      <c r="A102" s="1"/>
      <c r="B102" s="3" t="s">
        <v>137</v>
      </c>
      <c r="C102" s="27"/>
      <c r="D102" s="3"/>
      <c r="E102" s="3"/>
    </row>
    <row r="103" spans="1:15" ht="16.5">
      <c r="A103" s="1"/>
      <c r="B103" s="1"/>
      <c r="C103" s="28"/>
      <c r="D103" s="1"/>
      <c r="E103" s="1"/>
    </row>
    <row r="104" spans="1:15" ht="16.5">
      <c r="A104" s="231"/>
      <c r="B104" s="231"/>
      <c r="C104" s="231"/>
      <c r="D104" s="235"/>
      <c r="E104" s="235"/>
      <c r="F104" s="231"/>
      <c r="G104" s="231"/>
      <c r="H104" s="231"/>
      <c r="I104" s="231"/>
    </row>
    <row r="105" spans="1:15" ht="18">
      <c r="A105" s="249"/>
      <c r="B105" s="230" t="s">
        <v>1</v>
      </c>
      <c r="C105" s="231"/>
      <c r="D105" s="232"/>
      <c r="E105" s="232"/>
      <c r="F105" s="233"/>
      <c r="G105" s="233"/>
      <c r="H105" s="234"/>
      <c r="I105" s="234"/>
    </row>
    <row r="106" spans="1:15" ht="18">
      <c r="A106" s="249"/>
      <c r="B106" s="371" t="s">
        <v>2</v>
      </c>
      <c r="C106" s="371"/>
      <c r="D106" s="235"/>
      <c r="E106" s="235"/>
      <c r="F106" s="236" t="s">
        <v>3</v>
      </c>
      <c r="G106" s="230" t="s">
        <v>4</v>
      </c>
      <c r="H106" s="236" t="s">
        <v>5</v>
      </c>
      <c r="I106" s="234"/>
    </row>
    <row r="107" spans="1:15" ht="16.5">
      <c r="A107" s="249"/>
      <c r="B107" s="231"/>
      <c r="C107" s="231"/>
      <c r="D107" s="235"/>
      <c r="E107" s="235"/>
      <c r="F107" s="231"/>
      <c r="G107" s="231"/>
      <c r="H107" s="231"/>
      <c r="I107" s="231"/>
    </row>
    <row r="108" spans="1:15" ht="16.5">
      <c r="A108" s="249"/>
      <c r="B108" s="231" t="s">
        <v>9</v>
      </c>
      <c r="C108" s="231"/>
      <c r="D108" s="235"/>
      <c r="E108" s="235"/>
      <c r="F108" s="231"/>
      <c r="G108" s="231"/>
      <c r="H108" s="231"/>
      <c r="I108" s="231"/>
    </row>
    <row r="109" spans="1:15" ht="16.5">
      <c r="A109" s="249"/>
      <c r="B109" s="231"/>
      <c r="C109" s="231"/>
      <c r="D109" s="235"/>
      <c r="E109" s="235"/>
      <c r="F109" s="231"/>
      <c r="G109" s="231"/>
      <c r="H109" s="231"/>
      <c r="I109" s="231"/>
    </row>
    <row r="110" spans="1:15" ht="18">
      <c r="A110" s="249"/>
      <c r="B110" s="237" t="s">
        <v>6</v>
      </c>
      <c r="C110" s="231"/>
      <c r="D110" s="235"/>
      <c r="E110" s="235"/>
      <c r="F110" s="231"/>
      <c r="G110" s="231"/>
      <c r="H110" s="231"/>
      <c r="I110" s="231"/>
    </row>
    <row r="111" spans="1:15">
      <c r="A111" s="249"/>
      <c r="B111" s="249"/>
      <c r="C111" s="249"/>
      <c r="D111" s="249"/>
      <c r="E111" s="249"/>
      <c r="F111" s="249"/>
      <c r="G111" s="249"/>
      <c r="H111" s="249"/>
      <c r="I111" s="249"/>
    </row>
    <row r="112" spans="1:15">
      <c r="A112" s="249"/>
      <c r="B112" s="249"/>
      <c r="C112" s="249"/>
      <c r="D112" s="249"/>
      <c r="E112" s="249"/>
      <c r="F112" s="249"/>
      <c r="G112" s="249"/>
      <c r="H112" s="249"/>
      <c r="I112" s="249"/>
    </row>
    <row r="113" spans="1:9">
      <c r="A113" s="249"/>
      <c r="B113" s="249"/>
      <c r="C113" s="249"/>
      <c r="D113" s="249"/>
      <c r="E113" s="249"/>
      <c r="F113" s="249"/>
      <c r="G113" s="249"/>
      <c r="H113" s="249"/>
      <c r="I113" s="249"/>
    </row>
  </sheetData>
  <sheetProtection password="CC5E" sheet="1" objects="1" scenarios="1" formatCells="0" formatColumns="0" formatRows="0"/>
  <mergeCells count="6">
    <mergeCell ref="M1:O1"/>
    <mergeCell ref="M5:M99"/>
    <mergeCell ref="B106:C106"/>
    <mergeCell ref="A100:B100"/>
    <mergeCell ref="A2:O2"/>
    <mergeCell ref="A3:F3"/>
  </mergeCells>
  <pageMargins left="0.25" right="0.25" top="0.75" bottom="0.75" header="0.3" footer="0.3"/>
  <pageSetup paperSize="9" scale="52" fitToHeight="0" orientation="landscape" r:id="rId1"/>
  <rowBreaks count="2" manualBreakCount="2">
    <brk id="30" max="16383" man="1"/>
    <brk id="8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opLeftCell="A4" zoomScale="44" zoomScaleNormal="44" zoomScaleSheetLayoutView="71" workbookViewId="0">
      <selection activeCell="D6" sqref="D6"/>
    </sheetView>
  </sheetViews>
  <sheetFormatPr defaultColWidth="55" defaultRowHeight="15"/>
  <cols>
    <col min="1" max="1" width="9.5703125" customWidth="1"/>
    <col min="2" max="2" width="140.85546875" customWidth="1"/>
    <col min="3" max="3" width="16.85546875" customWidth="1"/>
    <col min="4" max="5" width="10.140625" customWidth="1"/>
    <col min="6" max="6" width="22.5703125" customWidth="1"/>
    <col min="7" max="7" width="16.85546875" bestFit="1" customWidth="1"/>
    <col min="8" max="8" width="19.42578125" bestFit="1" customWidth="1"/>
    <col min="9" max="9" width="26.28515625" customWidth="1"/>
    <col min="10" max="10" width="36.140625" customWidth="1"/>
    <col min="11" max="11" width="35.140625" style="36" bestFit="1" customWidth="1"/>
    <col min="12" max="12" width="35.5703125" bestFit="1" customWidth="1"/>
    <col min="13" max="13" width="35.7109375" customWidth="1"/>
    <col min="14" max="14" width="32.140625" bestFit="1" customWidth="1"/>
    <col min="15" max="15" width="26" customWidth="1"/>
  </cols>
  <sheetData>
    <row r="1" spans="1:16" s="166" customFormat="1" ht="35.25" customHeight="1">
      <c r="C1" s="167"/>
      <c r="L1" s="168"/>
      <c r="N1" s="169" t="s">
        <v>940</v>
      </c>
      <c r="P1" s="168"/>
    </row>
    <row r="2" spans="1:16" s="1" customFormat="1" ht="108" customHeight="1">
      <c r="A2" s="374" t="s">
        <v>941</v>
      </c>
      <c r="B2" s="374"/>
      <c r="C2" s="374"/>
      <c r="D2" s="374"/>
      <c r="E2" s="374"/>
      <c r="F2" s="374"/>
      <c r="G2" s="374"/>
      <c r="H2" s="374"/>
      <c r="I2" s="374"/>
      <c r="J2" s="374"/>
      <c r="K2" s="374"/>
      <c r="L2" s="374"/>
      <c r="M2" s="374"/>
      <c r="N2" s="374"/>
      <c r="O2" s="374"/>
      <c r="P2"/>
    </row>
    <row r="3" spans="1:16" s="1" customFormat="1" ht="59.25" customHeight="1">
      <c r="A3" s="375" t="s">
        <v>954</v>
      </c>
      <c r="B3" s="375"/>
      <c r="C3" s="375"/>
      <c r="D3" s="192"/>
      <c r="E3" s="192"/>
      <c r="F3" s="192"/>
      <c r="G3" s="33"/>
      <c r="H3" s="33"/>
      <c r="I3" s="33"/>
      <c r="J3" s="33"/>
      <c r="K3" s="10"/>
      <c r="L3"/>
      <c r="N3" s="17"/>
      <c r="P3"/>
    </row>
    <row r="4" spans="1:16" s="119" customFormat="1" ht="121.5" customHeight="1">
      <c r="A4" s="80" t="s">
        <v>11</v>
      </c>
      <c r="B4" s="81" t="s">
        <v>10</v>
      </c>
      <c r="C4" s="82" t="s">
        <v>225</v>
      </c>
      <c r="D4" s="85" t="s">
        <v>0</v>
      </c>
      <c r="E4" s="85" t="s">
        <v>924</v>
      </c>
      <c r="F4" s="85" t="s">
        <v>7</v>
      </c>
      <c r="G4" s="85" t="s">
        <v>8</v>
      </c>
      <c r="H4" s="85" t="s">
        <v>57</v>
      </c>
      <c r="I4" s="16" t="s">
        <v>883</v>
      </c>
      <c r="J4" s="16" t="s">
        <v>953</v>
      </c>
      <c r="K4" s="15" t="s">
        <v>885</v>
      </c>
      <c r="L4" s="15" t="s">
        <v>877</v>
      </c>
      <c r="M4" s="113" t="s">
        <v>886</v>
      </c>
      <c r="N4" s="85" t="s">
        <v>887</v>
      </c>
      <c r="O4" s="85" t="s">
        <v>59</v>
      </c>
    </row>
    <row r="5" spans="1:16" ht="18">
      <c r="A5" s="191" t="s">
        <v>508</v>
      </c>
      <c r="B5" s="178" t="s">
        <v>510</v>
      </c>
      <c r="C5" s="82">
        <v>1090</v>
      </c>
      <c r="D5" s="271"/>
      <c r="E5" s="271"/>
      <c r="F5" s="271"/>
      <c r="G5" s="271"/>
      <c r="H5" s="271"/>
      <c r="I5" s="111">
        <v>1.55</v>
      </c>
      <c r="J5" s="111">
        <v>6758</v>
      </c>
      <c r="K5" s="242"/>
      <c r="L5" s="273"/>
      <c r="M5" s="412"/>
      <c r="N5" s="274"/>
      <c r="O5" s="242"/>
    </row>
    <row r="6" spans="1:16" ht="18">
      <c r="A6" s="191" t="s">
        <v>509</v>
      </c>
      <c r="B6" s="163" t="s">
        <v>512</v>
      </c>
      <c r="C6" s="82">
        <v>100</v>
      </c>
      <c r="D6" s="271"/>
      <c r="E6" s="271"/>
      <c r="F6" s="271"/>
      <c r="G6" s="271"/>
      <c r="H6" s="271"/>
      <c r="I6" s="111">
        <v>4.03</v>
      </c>
      <c r="J6" s="111">
        <v>1612</v>
      </c>
      <c r="K6" s="242"/>
      <c r="L6" s="273"/>
      <c r="M6" s="413"/>
      <c r="N6" s="274"/>
      <c r="O6" s="242"/>
    </row>
    <row r="7" spans="1:16" ht="18">
      <c r="A7" s="191" t="s">
        <v>511</v>
      </c>
      <c r="B7" s="163" t="s">
        <v>514</v>
      </c>
      <c r="C7" s="82">
        <v>410</v>
      </c>
      <c r="D7" s="271"/>
      <c r="E7" s="271"/>
      <c r="F7" s="271"/>
      <c r="G7" s="271"/>
      <c r="H7" s="271"/>
      <c r="I7" s="111">
        <v>4.5</v>
      </c>
      <c r="J7" s="111">
        <v>7380</v>
      </c>
      <c r="K7" s="242"/>
      <c r="L7" s="273"/>
      <c r="M7" s="413"/>
      <c r="N7" s="274"/>
      <c r="O7" s="242"/>
    </row>
    <row r="8" spans="1:16" ht="18">
      <c r="A8" s="191" t="s">
        <v>513</v>
      </c>
      <c r="B8" s="163" t="s">
        <v>516</v>
      </c>
      <c r="C8" s="82">
        <v>1070</v>
      </c>
      <c r="D8" s="271"/>
      <c r="E8" s="271"/>
      <c r="F8" s="271"/>
      <c r="G8" s="271"/>
      <c r="H8" s="271"/>
      <c r="I8" s="111">
        <v>4.2</v>
      </c>
      <c r="J8" s="111">
        <v>17976</v>
      </c>
      <c r="K8" s="242"/>
      <c r="L8" s="273"/>
      <c r="M8" s="413"/>
      <c r="N8" s="274"/>
      <c r="O8" s="242"/>
    </row>
    <row r="9" spans="1:16" ht="18">
      <c r="A9" s="191" t="s">
        <v>515</v>
      </c>
      <c r="B9" s="163" t="s">
        <v>518</v>
      </c>
      <c r="C9" s="82">
        <v>50</v>
      </c>
      <c r="D9" s="271"/>
      <c r="E9" s="271"/>
      <c r="F9" s="271"/>
      <c r="G9" s="271"/>
      <c r="H9" s="271"/>
      <c r="I9" s="111">
        <v>3.5</v>
      </c>
      <c r="J9" s="111">
        <v>700</v>
      </c>
      <c r="K9" s="242"/>
      <c r="L9" s="273"/>
      <c r="M9" s="413"/>
      <c r="N9" s="274"/>
      <c r="O9" s="242"/>
    </row>
    <row r="10" spans="1:16" ht="18">
      <c r="A10" s="191" t="s">
        <v>519</v>
      </c>
      <c r="B10" s="163" t="s">
        <v>521</v>
      </c>
      <c r="C10" s="82">
        <v>1030</v>
      </c>
      <c r="D10" s="271"/>
      <c r="E10" s="271"/>
      <c r="F10" s="271"/>
      <c r="G10" s="271"/>
      <c r="H10" s="271"/>
      <c r="I10" s="111">
        <v>5.07</v>
      </c>
      <c r="J10" s="111">
        <v>20888.400000000001</v>
      </c>
      <c r="K10" s="242"/>
      <c r="L10" s="273"/>
      <c r="M10" s="413"/>
      <c r="N10" s="274"/>
      <c r="O10" s="242"/>
    </row>
    <row r="11" spans="1:16" ht="18">
      <c r="A11" s="190" t="s">
        <v>517</v>
      </c>
      <c r="B11" s="175" t="s">
        <v>523</v>
      </c>
      <c r="C11" s="82">
        <v>7000</v>
      </c>
      <c r="D11" s="271"/>
      <c r="E11" s="271"/>
      <c r="F11" s="271"/>
      <c r="G11" s="271"/>
      <c r="H11" s="271"/>
      <c r="I11" s="111">
        <v>0.12089999999999999</v>
      </c>
      <c r="J11" s="111">
        <v>3385.2</v>
      </c>
      <c r="K11" s="242"/>
      <c r="L11" s="273"/>
      <c r="M11" s="413"/>
      <c r="N11" s="274"/>
      <c r="O11" s="242"/>
    </row>
    <row r="12" spans="1:16" ht="18">
      <c r="A12" s="190" t="s">
        <v>520</v>
      </c>
      <c r="B12" s="175" t="s">
        <v>525</v>
      </c>
      <c r="C12" s="82">
        <v>14200</v>
      </c>
      <c r="D12" s="271"/>
      <c r="E12" s="271"/>
      <c r="F12" s="271"/>
      <c r="G12" s="271"/>
      <c r="H12" s="271"/>
      <c r="I12" s="111">
        <v>0.2</v>
      </c>
      <c r="J12" s="111">
        <v>11360</v>
      </c>
      <c r="K12" s="242"/>
      <c r="L12" s="273"/>
      <c r="M12" s="413"/>
      <c r="N12" s="274"/>
      <c r="O12" s="242"/>
    </row>
    <row r="13" spans="1:16" ht="18">
      <c r="A13" s="190" t="s">
        <v>522</v>
      </c>
      <c r="B13" s="175" t="s">
        <v>527</v>
      </c>
      <c r="C13" s="82">
        <v>10500</v>
      </c>
      <c r="D13" s="271"/>
      <c r="E13" s="271"/>
      <c r="F13" s="271"/>
      <c r="G13" s="271"/>
      <c r="H13" s="271"/>
      <c r="I13" s="111">
        <v>0.18</v>
      </c>
      <c r="J13" s="111">
        <v>7560</v>
      </c>
      <c r="K13" s="242"/>
      <c r="L13" s="288"/>
      <c r="M13" s="413"/>
      <c r="N13" s="274"/>
      <c r="O13" s="242"/>
    </row>
    <row r="14" spans="1:16" ht="18">
      <c r="A14" s="190" t="s">
        <v>524</v>
      </c>
      <c r="B14" s="175" t="s">
        <v>529</v>
      </c>
      <c r="C14" s="82">
        <v>22400</v>
      </c>
      <c r="D14" s="271"/>
      <c r="E14" s="271"/>
      <c r="F14" s="271"/>
      <c r="G14" s="271"/>
      <c r="H14" s="271"/>
      <c r="I14" s="111">
        <v>0.26</v>
      </c>
      <c r="J14" s="111">
        <v>23296</v>
      </c>
      <c r="K14" s="242"/>
      <c r="L14" s="273"/>
      <c r="M14" s="413"/>
      <c r="N14" s="274"/>
      <c r="O14" s="242"/>
    </row>
    <row r="15" spans="1:16" ht="48.75" customHeight="1">
      <c r="A15" s="190" t="s">
        <v>526</v>
      </c>
      <c r="B15" s="175" t="s">
        <v>989</v>
      </c>
      <c r="C15" s="82">
        <v>12600</v>
      </c>
      <c r="D15" s="271"/>
      <c r="E15" s="271"/>
      <c r="F15" s="251"/>
      <c r="G15" s="251"/>
      <c r="H15" s="251"/>
      <c r="I15" s="111">
        <v>0.15</v>
      </c>
      <c r="J15" s="111">
        <v>7560</v>
      </c>
      <c r="K15" s="261"/>
      <c r="L15" s="273"/>
      <c r="M15" s="413"/>
      <c r="N15" s="274"/>
      <c r="O15" s="242"/>
    </row>
    <row r="16" spans="1:16" ht="46.5" customHeight="1">
      <c r="A16" s="190" t="s">
        <v>528</v>
      </c>
      <c r="B16" s="175" t="s">
        <v>532</v>
      </c>
      <c r="C16" s="82">
        <v>17000</v>
      </c>
      <c r="D16" s="271"/>
      <c r="E16" s="271"/>
      <c r="F16" s="251"/>
      <c r="G16" s="251"/>
      <c r="H16" s="251"/>
      <c r="I16" s="111">
        <v>0.05</v>
      </c>
      <c r="J16" s="111">
        <v>3400</v>
      </c>
      <c r="K16" s="242"/>
      <c r="L16" s="273"/>
      <c r="M16" s="413"/>
      <c r="N16" s="274"/>
      <c r="O16" s="242"/>
    </row>
    <row r="17" spans="1:15" ht="18">
      <c r="A17" s="190" t="s">
        <v>530</v>
      </c>
      <c r="B17" s="175" t="s">
        <v>996</v>
      </c>
      <c r="C17" s="82">
        <v>7000</v>
      </c>
      <c r="D17" s="271"/>
      <c r="E17" s="271"/>
      <c r="F17" s="251"/>
      <c r="G17" s="251"/>
      <c r="H17" s="251"/>
      <c r="I17" s="111">
        <v>0.4</v>
      </c>
      <c r="J17" s="111">
        <v>11200</v>
      </c>
      <c r="K17" s="261"/>
      <c r="L17" s="273"/>
      <c r="M17" s="413"/>
      <c r="N17" s="274"/>
      <c r="O17" s="242"/>
    </row>
    <row r="18" spans="1:15" ht="18">
      <c r="A18" s="190" t="s">
        <v>533</v>
      </c>
      <c r="B18" s="175" t="s">
        <v>997</v>
      </c>
      <c r="C18" s="82">
        <v>20000</v>
      </c>
      <c r="D18" s="271"/>
      <c r="E18" s="271"/>
      <c r="F18" s="251"/>
      <c r="G18" s="251"/>
      <c r="H18" s="251"/>
      <c r="I18" s="111">
        <v>0.26</v>
      </c>
      <c r="J18" s="111">
        <v>20800</v>
      </c>
      <c r="K18" s="242"/>
      <c r="L18" s="273"/>
      <c r="M18" s="413"/>
      <c r="N18" s="274"/>
      <c r="O18" s="242"/>
    </row>
    <row r="19" spans="1:15" ht="18">
      <c r="A19" s="190" t="s">
        <v>531</v>
      </c>
      <c r="B19" s="175" t="s">
        <v>998</v>
      </c>
      <c r="C19" s="82">
        <v>5000</v>
      </c>
      <c r="D19" s="271"/>
      <c r="E19" s="271"/>
      <c r="F19" s="254"/>
      <c r="G19" s="254"/>
      <c r="H19" s="254"/>
      <c r="I19" s="111">
        <v>0.23</v>
      </c>
      <c r="J19" s="111">
        <v>4600</v>
      </c>
      <c r="K19" s="261"/>
      <c r="L19" s="273"/>
      <c r="M19" s="413"/>
      <c r="N19" s="274"/>
      <c r="O19" s="242"/>
    </row>
    <row r="20" spans="1:15" ht="36.75" customHeight="1">
      <c r="A20" s="190" t="s">
        <v>534</v>
      </c>
      <c r="B20" s="175" t="s">
        <v>535</v>
      </c>
      <c r="C20" s="82">
        <v>3000</v>
      </c>
      <c r="D20" s="271"/>
      <c r="E20" s="271"/>
      <c r="F20" s="254"/>
      <c r="G20" s="254"/>
      <c r="H20" s="254"/>
      <c r="I20" s="111">
        <v>7.8399999999999997E-2</v>
      </c>
      <c r="J20" s="111">
        <v>940.8</v>
      </c>
      <c r="K20" s="261"/>
      <c r="L20" s="273"/>
      <c r="M20" s="413"/>
      <c r="N20" s="274"/>
      <c r="O20" s="242"/>
    </row>
    <row r="21" spans="1:15" ht="18">
      <c r="A21" s="190" t="s">
        <v>536</v>
      </c>
      <c r="B21" s="175" t="s">
        <v>537</v>
      </c>
      <c r="C21" s="82">
        <v>233</v>
      </c>
      <c r="D21" s="271"/>
      <c r="E21" s="271"/>
      <c r="F21" s="251"/>
      <c r="G21" s="251"/>
      <c r="H21" s="251"/>
      <c r="I21" s="111">
        <v>4.7850000000000001</v>
      </c>
      <c r="J21" s="111">
        <v>4459.62</v>
      </c>
      <c r="K21" s="242"/>
      <c r="L21" s="273"/>
      <c r="M21" s="414"/>
      <c r="N21" s="274"/>
      <c r="O21" s="242"/>
    </row>
    <row r="22" spans="1:15" ht="21">
      <c r="A22" s="7"/>
      <c r="B22" s="40" t="s">
        <v>58</v>
      </c>
      <c r="C22" s="39"/>
      <c r="D22" s="286"/>
      <c r="E22" s="287"/>
      <c r="F22" s="231"/>
      <c r="G22" s="231"/>
      <c r="H22" s="231"/>
      <c r="I22" s="29"/>
      <c r="J22" s="143">
        <v>153876.01999999999</v>
      </c>
      <c r="K22" s="275"/>
      <c r="L22" s="289"/>
      <c r="M22" s="290">
        <v>100</v>
      </c>
      <c r="N22" s="249"/>
      <c r="O22" s="249"/>
    </row>
    <row r="23" spans="1:15">
      <c r="D23" s="249"/>
      <c r="E23" s="249"/>
      <c r="F23" s="249"/>
      <c r="G23" s="249"/>
      <c r="H23" s="249"/>
      <c r="K23" s="291"/>
      <c r="L23" s="249"/>
      <c r="M23" s="249"/>
      <c r="N23" s="249"/>
      <c r="O23" s="249"/>
    </row>
    <row r="24" spans="1:15" ht="16.5">
      <c r="A24" s="1"/>
      <c r="B24" s="3" t="s">
        <v>137</v>
      </c>
      <c r="C24" s="27"/>
      <c r="D24" s="3"/>
      <c r="E24" s="3"/>
      <c r="K24" s="291"/>
      <c r="L24" s="249"/>
      <c r="M24" s="249"/>
      <c r="N24" s="249"/>
      <c r="O24" s="249"/>
    </row>
    <row r="25" spans="1:15" ht="16.5">
      <c r="A25" s="1"/>
      <c r="B25" s="1"/>
      <c r="C25" s="28"/>
      <c r="D25" s="1"/>
      <c r="E25" s="1"/>
      <c r="K25" s="291"/>
      <c r="L25" s="249"/>
      <c r="M25" s="249"/>
      <c r="N25" s="249"/>
      <c r="O25" s="249"/>
    </row>
    <row r="26" spans="1:15" ht="16.5">
      <c r="A26" s="231"/>
      <c r="B26" s="231"/>
      <c r="C26" s="231"/>
      <c r="D26" s="235"/>
      <c r="E26" s="235"/>
      <c r="F26" s="231"/>
      <c r="G26" s="231"/>
      <c r="H26" s="231"/>
      <c r="I26" s="231"/>
    </row>
    <row r="27" spans="1:15" ht="18">
      <c r="A27" s="249"/>
      <c r="B27" s="230" t="s">
        <v>1</v>
      </c>
      <c r="C27" s="231"/>
      <c r="D27" s="232"/>
      <c r="E27" s="232"/>
      <c r="F27" s="233"/>
      <c r="G27" s="233"/>
      <c r="H27" s="234"/>
      <c r="I27" s="234"/>
    </row>
    <row r="28" spans="1:15" ht="18">
      <c r="A28" s="249"/>
      <c r="B28" s="371" t="s">
        <v>2</v>
      </c>
      <c r="C28" s="371"/>
      <c r="D28" s="235"/>
      <c r="E28" s="235"/>
      <c r="F28" s="236" t="s">
        <v>3</v>
      </c>
      <c r="G28" s="230" t="s">
        <v>4</v>
      </c>
      <c r="H28" s="236" t="s">
        <v>5</v>
      </c>
      <c r="I28" s="234"/>
    </row>
    <row r="29" spans="1:15" ht="16.5">
      <c r="A29" s="249"/>
      <c r="B29" s="231"/>
      <c r="C29" s="231"/>
      <c r="D29" s="235"/>
      <c r="E29" s="235"/>
      <c r="F29" s="231"/>
      <c r="G29" s="231"/>
      <c r="H29" s="231"/>
      <c r="I29" s="231"/>
    </row>
    <row r="30" spans="1:15" ht="16.5">
      <c r="A30" s="249"/>
      <c r="B30" s="231" t="s">
        <v>9</v>
      </c>
      <c r="C30" s="231"/>
      <c r="D30" s="235"/>
      <c r="E30" s="235"/>
      <c r="F30" s="231"/>
      <c r="G30" s="231"/>
      <c r="H30" s="231"/>
      <c r="I30" s="231"/>
    </row>
    <row r="31" spans="1:15" ht="16.5">
      <c r="A31" s="249"/>
      <c r="B31" s="231"/>
      <c r="C31" s="231"/>
      <c r="D31" s="235"/>
      <c r="E31" s="235"/>
      <c r="F31" s="231"/>
      <c r="G31" s="231"/>
      <c r="H31" s="231"/>
      <c r="I31" s="231"/>
    </row>
    <row r="32" spans="1:15" ht="18">
      <c r="A32" s="249"/>
      <c r="B32" s="237" t="s">
        <v>6</v>
      </c>
      <c r="C32" s="231"/>
      <c r="D32" s="235"/>
      <c r="E32" s="235"/>
      <c r="F32" s="231"/>
      <c r="G32" s="231"/>
      <c r="H32" s="231"/>
      <c r="I32" s="231"/>
    </row>
    <row r="33" spans="1:9">
      <c r="A33" s="249"/>
      <c r="B33" s="249"/>
      <c r="C33" s="249"/>
      <c r="D33" s="249"/>
      <c r="E33" s="249"/>
      <c r="F33" s="249"/>
      <c r="G33" s="249"/>
      <c r="H33" s="249"/>
      <c r="I33" s="249"/>
    </row>
    <row r="34" spans="1:9">
      <c r="A34" s="249"/>
      <c r="B34" s="249"/>
      <c r="C34" s="249"/>
      <c r="D34" s="249"/>
      <c r="E34" s="249"/>
      <c r="F34" s="249"/>
      <c r="G34" s="249"/>
      <c r="H34" s="249"/>
      <c r="I34" s="249"/>
    </row>
  </sheetData>
  <sheetProtection password="CC5E" sheet="1" objects="1" scenarios="1" formatCells="0" formatColumns="0" formatRows="0"/>
  <mergeCells count="4">
    <mergeCell ref="A2:O2"/>
    <mergeCell ref="B28:C28"/>
    <mergeCell ref="M5:M21"/>
    <mergeCell ref="A3:C3"/>
  </mergeCells>
  <pageMargins left="0.23" right="0.1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11</vt:i4>
      </vt:variant>
    </vt:vector>
  </HeadingPairs>
  <TitlesOfParts>
    <vt:vector size="29" baseType="lpstr">
      <vt:lpstr>lotto 18</vt:lpstr>
      <vt:lpstr>lotto 17</vt:lpstr>
      <vt:lpstr>lotto 16</vt:lpstr>
      <vt:lpstr>lotto 15</vt:lpstr>
      <vt:lpstr>lotto 14</vt:lpstr>
      <vt:lpstr>lotto 13</vt:lpstr>
      <vt:lpstr>lotto 12-rettif</vt:lpstr>
      <vt:lpstr>lotto 11</vt:lpstr>
      <vt:lpstr>lotto 10</vt:lpstr>
      <vt:lpstr>lotto 9-rettif</vt:lpstr>
      <vt:lpstr>lotto 8-rettif</vt:lpstr>
      <vt:lpstr>lotto 7-rettif</vt:lpstr>
      <vt:lpstr>lotto 6</vt:lpstr>
      <vt:lpstr>lotto 5</vt:lpstr>
      <vt:lpstr>lotto 4</vt:lpstr>
      <vt:lpstr>lotto 3-rettif</vt:lpstr>
      <vt:lpstr>lotto 2</vt:lpstr>
      <vt:lpstr>lotto 1-rettif</vt:lpstr>
      <vt:lpstr>'lotto 10'!Area_stampa</vt:lpstr>
      <vt:lpstr>'lotto 11'!Area_stampa</vt:lpstr>
      <vt:lpstr>'lotto 15'!Area_stampa</vt:lpstr>
      <vt:lpstr>'lotto 16'!Area_stampa</vt:lpstr>
      <vt:lpstr>'lotto 17'!Area_stampa</vt:lpstr>
      <vt:lpstr>'lotto 1-rettif'!Area_stampa</vt:lpstr>
      <vt:lpstr>'lotto 2'!Area_stampa</vt:lpstr>
      <vt:lpstr>'lotto 3-rettif'!Area_stampa</vt:lpstr>
      <vt:lpstr>'lotto 4'!Area_stampa</vt:lpstr>
      <vt:lpstr>'lotto 6'!Area_stampa</vt:lpstr>
      <vt:lpstr>'lotto 7-rettif'!Area_stampa</vt:lpstr>
    </vt:vector>
  </TitlesOfParts>
  <Company>mdt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Levreri Isabella</dc:creator>
  <cp:lastModifiedBy>Manenti Simone</cp:lastModifiedBy>
  <cp:lastPrinted>2017-11-21T15:25:07Z</cp:lastPrinted>
  <dcterms:created xsi:type="dcterms:W3CDTF">2017-01-27T19:10:10Z</dcterms:created>
  <dcterms:modified xsi:type="dcterms:W3CDTF">2017-11-29T14:40:58Z</dcterms:modified>
</cp:coreProperties>
</file>